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020" yWindow="-180" windowWidth="16188" windowHeight="11484" tabRatio="692" activeTab="9"/>
  </bookViews>
  <sheets>
    <sheet name="Блузки " sheetId="5" r:id="rId1"/>
    <sheet name="Юбки " sheetId="19" r:id="rId2"/>
    <sheet name="Сарафаны" sheetId="3" r:id="rId3"/>
    <sheet name="Жилеты джемперы футр" sheetId="23" r:id="rId4"/>
    <sheet name="Жакеты" sheetId="27" r:id="rId5"/>
    <sheet name="Джемперы дев." sheetId="14" r:id="rId6"/>
    <sheet name="брюки" sheetId="29" r:id="rId7"/>
    <sheet name="бабочки" sheetId="30" r:id="rId8"/>
    <sheet name="физ-ра" sheetId="28" r:id="rId9"/>
    <sheet name="Сумма по всем листам" sheetId="31" r:id="rId10"/>
  </sheets>
  <definedNames>
    <definedName name="_xlnm.Print_Area" localSheetId="2">Сарафаны!$A$1:$V$71</definedName>
  </definedNames>
  <calcPr calcId="124519"/>
</workbook>
</file>

<file path=xl/calcChain.xml><?xml version="1.0" encoding="utf-8"?>
<calcChain xmlns="http://schemas.openxmlformats.org/spreadsheetml/2006/main">
  <c r="B26" i="29"/>
  <c r="J54" i="14"/>
  <c r="L54"/>
  <c r="C49" s="1"/>
  <c r="N54"/>
  <c r="C50" s="1"/>
  <c r="P54"/>
  <c r="C51" s="1"/>
  <c r="J73"/>
  <c r="L73"/>
  <c r="C67" s="1"/>
  <c r="N73"/>
  <c r="C68" s="1"/>
  <c r="P73"/>
  <c r="C69" s="1"/>
  <c r="J91"/>
  <c r="L91"/>
  <c r="C89" s="1"/>
  <c r="N91"/>
  <c r="C90" s="1"/>
  <c r="P91"/>
  <c r="C91" s="1"/>
  <c r="B21" i="28"/>
  <c r="B95" i="27"/>
  <c r="B81" i="23"/>
  <c r="B71" i="3"/>
  <c r="B75" i="19"/>
  <c r="J22" i="5"/>
  <c r="C12" s="1"/>
  <c r="B25" s="1"/>
  <c r="L22"/>
  <c r="C13" s="1"/>
  <c r="N22"/>
  <c r="U16" i="28"/>
  <c r="Y16"/>
  <c r="X16"/>
  <c r="Q16"/>
  <c r="R16"/>
  <c r="S16"/>
  <c r="T16"/>
  <c r="V16"/>
  <c r="J16"/>
  <c r="K16"/>
  <c r="L16"/>
  <c r="M16"/>
  <c r="N16"/>
  <c r="O16"/>
  <c r="L68" i="3"/>
  <c r="C59" s="1"/>
  <c r="L110" i="14"/>
  <c r="C108" s="1"/>
  <c r="J39" i="30"/>
  <c r="C35"/>
  <c r="AC16" i="28"/>
  <c r="Z16"/>
  <c r="AA16"/>
  <c r="J18" i="30"/>
  <c r="C14" s="1"/>
  <c r="C43" s="1"/>
  <c r="N22" i="29"/>
  <c r="C15" s="1"/>
  <c r="L22"/>
  <c r="C14" s="1"/>
  <c r="J22"/>
  <c r="C13" s="1"/>
  <c r="P110" i="14"/>
  <c r="C110" s="1"/>
  <c r="N110"/>
  <c r="C109" s="1"/>
  <c r="P35"/>
  <c r="C32" s="1"/>
  <c r="N35"/>
  <c r="C31" s="1"/>
  <c r="L35"/>
  <c r="C30" s="1"/>
  <c r="P17"/>
  <c r="C14" s="1"/>
  <c r="N17"/>
  <c r="C13" s="1"/>
  <c r="L17"/>
  <c r="C12" s="1"/>
  <c r="T92" i="27"/>
  <c r="S92"/>
  <c r="R92"/>
  <c r="P92"/>
  <c r="O92"/>
  <c r="N92"/>
  <c r="L92"/>
  <c r="K92"/>
  <c r="J92"/>
  <c r="N75"/>
  <c r="C68" s="1"/>
  <c r="L75"/>
  <c r="C67" s="1"/>
  <c r="J75"/>
  <c r="C66" s="1"/>
  <c r="Q51"/>
  <c r="P51"/>
  <c r="N51"/>
  <c r="M51"/>
  <c r="K51"/>
  <c r="J51"/>
  <c r="N34"/>
  <c r="C34" s="1"/>
  <c r="L34"/>
  <c r="C33" s="1"/>
  <c r="J34"/>
  <c r="C32" s="1"/>
  <c r="N16"/>
  <c r="C14" s="1"/>
  <c r="L16"/>
  <c r="C13" s="1"/>
  <c r="J16"/>
  <c r="C12" s="1"/>
  <c r="R76" i="23"/>
  <c r="Q76"/>
  <c r="O76"/>
  <c r="N76"/>
  <c r="L76"/>
  <c r="K76"/>
  <c r="O59"/>
  <c r="C59" s="1"/>
  <c r="M59"/>
  <c r="C58" s="1"/>
  <c r="K59"/>
  <c r="C57"/>
  <c r="R40"/>
  <c r="O40"/>
  <c r="N40"/>
  <c r="L40"/>
  <c r="C33" s="1"/>
  <c r="K40"/>
  <c r="O20"/>
  <c r="C15" s="1"/>
  <c r="K20"/>
  <c r="C13" s="1"/>
  <c r="P68" i="3"/>
  <c r="C61" s="1"/>
  <c r="N68"/>
  <c r="C60" s="1"/>
  <c r="P45"/>
  <c r="C38" s="1"/>
  <c r="N45"/>
  <c r="C37" s="1"/>
  <c r="N22"/>
  <c r="C14" s="1"/>
  <c r="L22"/>
  <c r="C13" s="1"/>
  <c r="P71" i="19"/>
  <c r="C64" s="1"/>
  <c r="N71"/>
  <c r="C63" s="1"/>
  <c r="L71"/>
  <c r="C62" s="1"/>
  <c r="N48"/>
  <c r="C40" s="1"/>
  <c r="L48"/>
  <c r="C39" s="1"/>
  <c r="O24"/>
  <c r="P24"/>
  <c r="L24"/>
  <c r="M24"/>
  <c r="S24"/>
  <c r="R24"/>
  <c r="C14" i="5"/>
  <c r="J35" i="14"/>
  <c r="I40" i="23"/>
  <c r="J17" i="14"/>
  <c r="J110"/>
  <c r="J60" i="3"/>
  <c r="L45"/>
  <c r="C36" s="1"/>
  <c r="J37"/>
  <c r="C34" s="1"/>
  <c r="P22"/>
  <c r="C15" s="1"/>
  <c r="J14"/>
  <c r="J63" i="19"/>
  <c r="P48"/>
  <c r="C41" s="1"/>
  <c r="J40"/>
  <c r="J16"/>
  <c r="I20" i="23"/>
  <c r="B112" i="14" l="1"/>
  <c r="F10" i="31" s="1"/>
  <c r="C34" i="23"/>
  <c r="C90" i="27"/>
  <c r="C74" i="23"/>
  <c r="C17" i="19"/>
  <c r="C49" i="27"/>
  <c r="C92"/>
  <c r="C15" i="19"/>
  <c r="C75" i="23"/>
  <c r="C76"/>
  <c r="C16" i="19"/>
  <c r="AB16" i="28"/>
  <c r="C15" s="1"/>
  <c r="M20" i="23"/>
  <c r="C14" s="1"/>
  <c r="C50" i="27"/>
  <c r="C51"/>
  <c r="Q40" i="23"/>
  <c r="C35" s="1"/>
  <c r="C13" i="28"/>
  <c r="C91" i="27"/>
  <c r="C14" i="28"/>
</calcChain>
</file>

<file path=xl/comments1.xml><?xml version="1.0" encoding="utf-8"?>
<comments xmlns="http://schemas.openxmlformats.org/spreadsheetml/2006/main">
  <authors>
    <author>O</author>
  </authors>
  <commentList>
    <comment ref="L7" authorId="0">
      <text>
        <r>
          <rPr>
            <b/>
            <sz val="9"/>
            <color indexed="81"/>
            <rFont val="Tahoma"/>
            <family val="2"/>
            <charset val="204"/>
          </rPr>
          <t>O:</t>
        </r>
        <r>
          <rPr>
            <sz val="9"/>
            <color indexed="81"/>
            <rFont val="Tahoma"/>
            <family val="2"/>
            <charset val="204"/>
          </rPr>
          <t xml:space="preserve">
ДИ 32
</t>
        </r>
      </text>
    </comment>
  </commentList>
</comments>
</file>

<file path=xl/sharedStrings.xml><?xml version="1.0" encoding="utf-8"?>
<sst xmlns="http://schemas.openxmlformats.org/spreadsheetml/2006/main" count="1382" uniqueCount="235">
  <si>
    <t>Состав ткани</t>
  </si>
  <si>
    <t>вид ткани</t>
  </si>
  <si>
    <t>цена</t>
  </si>
  <si>
    <t>заказано</t>
  </si>
  <si>
    <t>3 сет -</t>
  </si>
  <si>
    <t>4 сет -</t>
  </si>
  <si>
    <t>122,128-60</t>
  </si>
  <si>
    <t>134-60</t>
  </si>
  <si>
    <t>122,128-64</t>
  </si>
  <si>
    <t>134,140-64</t>
  </si>
  <si>
    <t>146-64</t>
  </si>
  <si>
    <t>134-68</t>
  </si>
  <si>
    <t>140,146-68</t>
  </si>
  <si>
    <t>140,146-72</t>
  </si>
  <si>
    <t>146,152-68</t>
  </si>
  <si>
    <t>146,152-72</t>
  </si>
  <si>
    <t>146,152-76</t>
  </si>
  <si>
    <t>152,158-80</t>
  </si>
  <si>
    <t>170,176-84</t>
  </si>
  <si>
    <t>164-84</t>
  </si>
  <si>
    <t>164-80</t>
  </si>
  <si>
    <t>152,158-84</t>
  </si>
  <si>
    <t>Сумма всего заказа</t>
  </si>
  <si>
    <t>2 сет</t>
  </si>
  <si>
    <t>80,86-52</t>
  </si>
  <si>
    <t>92-52</t>
  </si>
  <si>
    <t>98,104-52</t>
  </si>
  <si>
    <t>110-52</t>
  </si>
  <si>
    <t>98,104-56</t>
  </si>
  <si>
    <t>110,116-56</t>
  </si>
  <si>
    <t>110,116-60</t>
  </si>
  <si>
    <t>футр</t>
  </si>
  <si>
    <t>158,164-76</t>
  </si>
  <si>
    <t>122-60-54</t>
  </si>
  <si>
    <t>128-60-54</t>
  </si>
  <si>
    <t>134-60-54</t>
  </si>
  <si>
    <t>122-64-57</t>
  </si>
  <si>
    <t>128-64-57</t>
  </si>
  <si>
    <t>134-64-57</t>
  </si>
  <si>
    <t>146-64-57</t>
  </si>
  <si>
    <t>134-68-60</t>
  </si>
  <si>
    <t>140-68-60</t>
  </si>
  <si>
    <t>146-68-60</t>
  </si>
  <si>
    <t>140-72-63</t>
  </si>
  <si>
    <t>146-72-63</t>
  </si>
  <si>
    <t>152-68-60</t>
  </si>
  <si>
    <t>152-72-57</t>
  </si>
  <si>
    <t>152-76-60</t>
  </si>
  <si>
    <t>158-76-60</t>
  </si>
  <si>
    <t>152-80-63</t>
  </si>
  <si>
    <t>158-80-63</t>
  </si>
  <si>
    <t>164-80-63</t>
  </si>
  <si>
    <t>164-84-66</t>
  </si>
  <si>
    <t>170-84-66</t>
  </si>
  <si>
    <t>176-84-66</t>
  </si>
  <si>
    <t>текстиль</t>
  </si>
  <si>
    <t xml:space="preserve">трикотаж </t>
  </si>
  <si>
    <t>92% хлопок, 8% лайкра</t>
  </si>
  <si>
    <t>92% ХБ, 8% лайкра</t>
  </si>
  <si>
    <t>3 сет</t>
  </si>
  <si>
    <t>4 сет</t>
  </si>
  <si>
    <t xml:space="preserve">3 сет </t>
  </si>
  <si>
    <t xml:space="preserve">Блузка дев. </t>
  </si>
  <si>
    <t xml:space="preserve">жилет дев. </t>
  </si>
  <si>
    <t xml:space="preserve">жакет дев. </t>
  </si>
  <si>
    <t>Элегантная базовая модель для юной леди. Жилет из нового поколения футра (трикотажного полотна с петельками с изнаночной стороны), сочетающего в себе  комфорт для целого дня занятий и представительный вид элегантной деловой одежды. Этот жилет отлично сочетается с юбками, брюками, джемперами и блузками данной коллекции. Самый актуальный васильковый цвет сезона прекрасно оживит и дополнит любой образ.</t>
  </si>
  <si>
    <t>Нет более прекрасной и универсальной вещи, чем жакет из футра нового поколения (трикотажного полотна с петельками с изнаночной стороны), сочетающего в себе  комфорт для целого дня занятий и представительный вид элегантной деловой одежды. Этот жакет отлично сочетается с юбками, брюками, джемперами и блузками данной коллекции. Самый актуальный васильковый цвет сезона прекрасно оживит и дополнит любой образ. С нашей изменчивой погодой очень удобно, чтобы он всегда был с собой. Практичный трехчетвертной рукав, накладные карманы, застегивается на пуговицы, украшен шевроном.</t>
  </si>
  <si>
    <t xml:space="preserve"> </t>
  </si>
  <si>
    <t>152,158-72</t>
  </si>
  <si>
    <t>152,158-76</t>
  </si>
  <si>
    <t>128,134-68</t>
  </si>
  <si>
    <t>164-76</t>
  </si>
  <si>
    <t>134-72</t>
  </si>
  <si>
    <t>164,170-80</t>
  </si>
  <si>
    <t>140,146-76</t>
  </si>
  <si>
    <t>трикотаж</t>
  </si>
  <si>
    <t>2 40193 3</t>
  </si>
  <si>
    <t>2 40193 4</t>
  </si>
  <si>
    <t>2 41188 3</t>
  </si>
  <si>
    <t>2 41188 4</t>
  </si>
  <si>
    <t>2 41189 3</t>
  </si>
  <si>
    <t>2 41189 4</t>
  </si>
  <si>
    <t>2 21729 3</t>
  </si>
  <si>
    <t>2 21729 4</t>
  </si>
  <si>
    <t>2 21730 3</t>
  </si>
  <si>
    <t>2 21730 4</t>
  </si>
  <si>
    <t>2 21740 3</t>
  </si>
  <si>
    <t>2 21740 4</t>
  </si>
  <si>
    <t>2 21741 3</t>
  </si>
  <si>
    <t>2 21741 4</t>
  </si>
  <si>
    <t>2 22113 3</t>
  </si>
  <si>
    <t>2 22113 4</t>
  </si>
  <si>
    <t>желтый</t>
  </si>
  <si>
    <t>зеленый</t>
  </si>
  <si>
    <t>оранжевый</t>
  </si>
  <si>
    <t>5 сет</t>
  </si>
  <si>
    <t>158-88-94</t>
  </si>
  <si>
    <t>164-88-94</t>
  </si>
  <si>
    <t>170-88-94</t>
  </si>
  <si>
    <t>176-88-94</t>
  </si>
  <si>
    <t>164-92-98</t>
  </si>
  <si>
    <t>170-92-98</t>
  </si>
  <si>
    <t>176-92-98</t>
  </si>
  <si>
    <t>164-96-102</t>
  </si>
  <si>
    <t>170-96-102</t>
  </si>
  <si>
    <t>176-96-102</t>
  </si>
  <si>
    <t>170-104-106</t>
  </si>
  <si>
    <t>176-104-106</t>
  </si>
  <si>
    <t>170-108-110</t>
  </si>
  <si>
    <t>176-108-110</t>
  </si>
  <si>
    <t>2 40193 5</t>
  </si>
  <si>
    <t>158,164-88</t>
  </si>
  <si>
    <t>170,176-88</t>
  </si>
  <si>
    <t>158,164-92</t>
  </si>
  <si>
    <t>170,176-92</t>
  </si>
  <si>
    <t>158,164-96</t>
  </si>
  <si>
    <t>170,176-96</t>
  </si>
  <si>
    <t>158,164-100</t>
  </si>
  <si>
    <t>170,176-100</t>
  </si>
  <si>
    <t>158,164-104</t>
  </si>
  <si>
    <t>170,176-104</t>
  </si>
  <si>
    <t>2 22113 5</t>
  </si>
  <si>
    <t>2 41188 5</t>
  </si>
  <si>
    <t>2 41189 5</t>
  </si>
  <si>
    <t>2 21729 5</t>
  </si>
  <si>
    <t>2 21730 5</t>
  </si>
  <si>
    <t>2 21741 5</t>
  </si>
  <si>
    <t>5 сет -</t>
  </si>
  <si>
    <t>80% хлопок, 20% П/Э</t>
  </si>
  <si>
    <t>Цвет: василек</t>
  </si>
  <si>
    <t>2 21740 5</t>
  </si>
  <si>
    <t>Джемпер дев.</t>
  </si>
  <si>
    <t>василек</t>
  </si>
  <si>
    <t>97% хлопок, 3% эластан</t>
  </si>
  <si>
    <t>164-100-104</t>
  </si>
  <si>
    <t>170-100-104</t>
  </si>
  <si>
    <t>176-100-104</t>
  </si>
  <si>
    <t>164-104-106</t>
  </si>
  <si>
    <t xml:space="preserve">Юбка для девочки 3. </t>
  </si>
  <si>
    <t>2 23196 3</t>
  </si>
  <si>
    <t>2 23196 4</t>
  </si>
  <si>
    <t>2 23196 5</t>
  </si>
  <si>
    <t>2 23197 3</t>
  </si>
  <si>
    <t>2 23198 3</t>
  </si>
  <si>
    <t>2 23197 4</t>
  </si>
  <si>
    <t>2 23198 4</t>
  </si>
  <si>
    <t>2 23198 5</t>
  </si>
  <si>
    <t>95% вискоза, 5% лайкра</t>
  </si>
  <si>
    <t>2 19189 3</t>
  </si>
  <si>
    <t>2 19189 4</t>
  </si>
  <si>
    <t>2 19189 5</t>
  </si>
  <si>
    <t>2 19191 3</t>
  </si>
  <si>
    <t>2 19191 4</t>
  </si>
  <si>
    <t>2 19191 5</t>
  </si>
  <si>
    <t>2 19188 3</t>
  </si>
  <si>
    <t>2 19188 4</t>
  </si>
  <si>
    <t>2 19188 5</t>
  </si>
  <si>
    <t>2 41192 3</t>
  </si>
  <si>
    <t>2 41192 4</t>
  </si>
  <si>
    <t>2 41192 5</t>
  </si>
  <si>
    <t>2 41193 3</t>
  </si>
  <si>
    <t>2 41193 4</t>
  </si>
  <si>
    <t>2 41193 5</t>
  </si>
  <si>
    <t>95% хлопок,5% лайкра</t>
  </si>
  <si>
    <t>вискоза 38%, эластан 3%, полиэстер 59%</t>
  </si>
  <si>
    <t>брюки дев</t>
  </si>
  <si>
    <t>2 20130 3</t>
  </si>
  <si>
    <t>2 20130 4</t>
  </si>
  <si>
    <t>2 20130 5</t>
  </si>
  <si>
    <t>2 21753 3</t>
  </si>
  <si>
    <t>2 21753 4</t>
  </si>
  <si>
    <t>2 21753 5</t>
  </si>
  <si>
    <t>Жакет дев.</t>
  </si>
  <si>
    <t>95% хлопок, 5% лайкра</t>
  </si>
  <si>
    <t>2-х ниточный футр с эластаном</t>
  </si>
  <si>
    <t>джемпер дев. 2-х ниточный футр с эластаном</t>
  </si>
  <si>
    <t xml:space="preserve">джемпер дев. 3-х ниточный футр </t>
  </si>
  <si>
    <t>3-х ниточный футр</t>
  </si>
  <si>
    <t>Жакет дев. футр 2-х ниточный с эластаном</t>
  </si>
  <si>
    <t xml:space="preserve">Жакет дев. футр 3-х ниточный </t>
  </si>
  <si>
    <t>4 сет-</t>
  </si>
  <si>
    <t>ШЕРСТЬ 33%, ПЭ 67%</t>
  </si>
  <si>
    <t>97% хлопок 3% эластан</t>
  </si>
  <si>
    <t>1 62003 5</t>
  </si>
  <si>
    <t>100% ПЭ</t>
  </si>
  <si>
    <t>Бабочка - василек</t>
  </si>
  <si>
    <t>1 62004 5</t>
  </si>
  <si>
    <t>Цвет: синий</t>
  </si>
  <si>
    <t>52 % ПЭ, 48% полиуретан</t>
  </si>
  <si>
    <t>кожа</t>
  </si>
  <si>
    <t>Бабочка - синий</t>
  </si>
  <si>
    <t>рост- обхват груди-обхват талии</t>
  </si>
  <si>
    <t>рост-обхват груди- обхват бедер</t>
  </si>
  <si>
    <t>красный</t>
  </si>
  <si>
    <t>2 21731 4</t>
  </si>
  <si>
    <t>2 21731 3</t>
  </si>
  <si>
    <t>2 21731 5</t>
  </si>
  <si>
    <t>темно-синий</t>
  </si>
  <si>
    <t>2 22114 3</t>
  </si>
  <si>
    <t>2 22114 4</t>
  </si>
  <si>
    <t>2 22114 5</t>
  </si>
  <si>
    <t xml:space="preserve">жилет дев. 3-х ниточный футр </t>
  </si>
  <si>
    <t xml:space="preserve">Элегантная базовая модель для юной леди. Жилет из нового поколения футра (трикотажного полотна с петельками с изнаночной стороны), сочетающего в себе  комфорт для целого дня занятий и представительный вид элегантной деловой одежды. Этот жилет отлично сочетается с юбками, брюками, джемперами и блузками данной коллекции. </t>
  </si>
  <si>
    <t>черный</t>
  </si>
  <si>
    <t>текстиль        вельвет-вельветон</t>
  </si>
  <si>
    <t>Юбка для девочки 4.</t>
  </si>
  <si>
    <t>Юбка для девочки 5.</t>
  </si>
  <si>
    <t>2 21733 3</t>
  </si>
  <si>
    <t>2 21733 5</t>
  </si>
  <si>
    <t>2 21733 4</t>
  </si>
  <si>
    <t>белый</t>
  </si>
  <si>
    <t>Сумма заказа по всем листам</t>
  </si>
  <si>
    <t xml:space="preserve">5 сет - </t>
  </si>
  <si>
    <t>жакет дев.</t>
  </si>
  <si>
    <t>красный,василёк</t>
  </si>
  <si>
    <t xml:space="preserve">3-х ниточный футр </t>
  </si>
  <si>
    <t>василёк</t>
  </si>
  <si>
    <t>Мотивирующие цитаты известных людей на английском языке.</t>
  </si>
  <si>
    <t>Подбирались детьми, родителями и руководством Гимназии</t>
  </si>
  <si>
    <t>джемпер дев.1</t>
  </si>
  <si>
    <t>джемпер дев.2</t>
  </si>
  <si>
    <t>джемпер дев.3</t>
  </si>
  <si>
    <t>джемпер дев.4</t>
  </si>
  <si>
    <t>Джемпер для девочки 12</t>
  </si>
  <si>
    <t>Джемпер для девочки 13</t>
  </si>
  <si>
    <t>серый</t>
  </si>
  <si>
    <t>2 19188</t>
  </si>
  <si>
    <t xml:space="preserve">3 сет - </t>
  </si>
  <si>
    <t>2 23197 5</t>
  </si>
  <si>
    <t xml:space="preserve">Бренд MARUSYA рекомендован Министерством промышленности и торговли </t>
  </si>
  <si>
    <t xml:space="preserve">Российской Федерации в качестве одежды для школьников. </t>
  </si>
  <si>
    <t xml:space="preserve">Источник: сайт nashaforma.ru </t>
  </si>
  <si>
    <r>
      <rPr>
        <u/>
        <sz val="16"/>
        <color rgb="FFFF0000"/>
        <rFont val="Arial Cyr"/>
        <charset val="204"/>
      </rPr>
      <t>ССЫЛКА</t>
    </r>
    <r>
      <rPr>
        <u/>
        <sz val="16"/>
        <color indexed="12"/>
        <rFont val="Arial Cyr"/>
        <charset val="204"/>
      </rPr>
      <t xml:space="preserve">   http://www.nashaforma.ru/manufacturers-list/sort/45/</t>
    </r>
  </si>
  <si>
    <t>рост- обхват груди-обхват бёдер</t>
  </si>
  <si>
    <t>нет</t>
  </si>
</sst>
</file>

<file path=xl/styles.xml><?xml version="1.0" encoding="utf-8"?>
<styleSheet xmlns="http://schemas.openxmlformats.org/spreadsheetml/2006/main">
  <numFmts count="1">
    <numFmt numFmtId="164" formatCode="_-* #,##0.00&quot;р.&quot;_-;\-* #,##0.00&quot;р.&quot;_-;_-* &quot;-&quot;??&quot;р.&quot;_-;_-@_-"/>
  </numFmts>
  <fonts count="26">
    <font>
      <sz val="10"/>
      <name val="Arial Cyr"/>
      <charset val="204"/>
    </font>
    <font>
      <sz val="10"/>
      <name val="Arial Cyr"/>
      <charset val="204"/>
    </font>
    <font>
      <u/>
      <sz val="7.8"/>
      <color indexed="12"/>
      <name val="Arial Cyr"/>
      <charset val="204"/>
    </font>
    <font>
      <sz val="8"/>
      <name val="Arial Cyr"/>
      <charset val="204"/>
    </font>
    <font>
      <u/>
      <sz val="14"/>
      <color indexed="12"/>
      <name val="Arial Cyr"/>
      <charset val="204"/>
    </font>
    <font>
      <b/>
      <sz val="10"/>
      <color indexed="53"/>
      <name val="Arial Cyr"/>
      <charset val="204"/>
    </font>
    <font>
      <b/>
      <sz val="11"/>
      <name val="Arial"/>
      <family val="2"/>
      <charset val="204"/>
    </font>
    <font>
      <b/>
      <sz val="10"/>
      <name val="Arial Cyr"/>
      <charset val="204"/>
    </font>
    <font>
      <b/>
      <sz val="10"/>
      <color indexed="18"/>
      <name val="Arial Cyr"/>
      <charset val="204"/>
    </font>
    <font>
      <sz val="10"/>
      <name val="Arial Cyr"/>
      <charset val="204"/>
    </font>
    <font>
      <sz val="10"/>
      <color indexed="18"/>
      <name val="Arial Cyr"/>
      <charset val="204"/>
    </font>
    <font>
      <sz val="10"/>
      <name val="Arial Cyr"/>
      <charset val="204"/>
    </font>
    <font>
      <b/>
      <sz val="10"/>
      <color indexed="18"/>
      <name val="Arial"/>
      <family val="2"/>
      <charset val="204"/>
    </font>
    <font>
      <b/>
      <sz val="12"/>
      <name val="Arial Cyr"/>
      <charset val="204"/>
    </font>
    <font>
      <b/>
      <sz val="12"/>
      <color indexed="53"/>
      <name val="Arial Cyr"/>
      <charset val="204"/>
    </font>
    <font>
      <b/>
      <sz val="11"/>
      <name val="Arial Cyr"/>
      <charset val="204"/>
    </font>
    <font>
      <b/>
      <sz val="10"/>
      <name val="Arial"/>
      <family val="2"/>
      <charset val="204"/>
    </font>
    <font>
      <b/>
      <sz val="9"/>
      <name val="Arial Cyr"/>
      <charset val="204"/>
    </font>
    <font>
      <sz val="2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FF0000"/>
      <name val="Arial Cyr"/>
      <charset val="204"/>
    </font>
    <font>
      <sz val="10"/>
      <color rgb="FFFF0000"/>
      <name val="Arial Cyr"/>
      <charset val="204"/>
    </font>
    <font>
      <sz val="11"/>
      <color rgb="FFFF0000"/>
      <name val="Arial Cyr"/>
      <charset val="204"/>
    </font>
    <font>
      <u/>
      <sz val="16"/>
      <color indexed="12"/>
      <name val="Arial Cyr"/>
      <charset val="204"/>
    </font>
    <font>
      <u/>
      <sz val="16"/>
      <color rgb="FFFF0000"/>
      <name val="Arial Cyr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446">
    <xf numFmtId="0" fontId="0" fillId="0" borderId="0" xfId="0"/>
    <xf numFmtId="0" fontId="1" fillId="0" borderId="0" xfId="0" applyFont="1" applyBorder="1"/>
    <xf numFmtId="0" fontId="5" fillId="0" borderId="0" xfId="0" applyFont="1" applyBorder="1"/>
    <xf numFmtId="49" fontId="7" fillId="0" borderId="0" xfId="0" applyNumberFormat="1" applyFont="1" applyBorder="1"/>
    <xf numFmtId="0" fontId="7" fillId="0" borderId="0" xfId="0" applyFont="1"/>
    <xf numFmtId="0" fontId="8" fillId="0" borderId="0" xfId="0" applyFont="1"/>
    <xf numFmtId="0" fontId="1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0" fillId="0" borderId="0" xfId="0" applyBorder="1" applyAlignment="1">
      <alignment horizontal="right"/>
    </xf>
    <xf numFmtId="4" fontId="1" fillId="0" borderId="0" xfId="0" applyNumberFormat="1" applyFont="1" applyBorder="1" applyAlignment="1">
      <alignment horizontal="left"/>
    </xf>
    <xf numFmtId="49" fontId="7" fillId="0" borderId="1" xfId="0" applyNumberFormat="1" applyFont="1" applyBorder="1"/>
    <xf numFmtId="4" fontId="1" fillId="0" borderId="0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0" fontId="4" fillId="0" borderId="0" xfId="1" applyFont="1" applyAlignment="1" applyProtection="1"/>
    <xf numFmtId="0" fontId="0" fillId="0" borderId="1" xfId="0" applyBorder="1" applyAlignment="1">
      <alignment horizontal="right"/>
    </xf>
    <xf numFmtId="0" fontId="12" fillId="0" borderId="1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wrapText="1"/>
    </xf>
    <xf numFmtId="2" fontId="9" fillId="0" borderId="1" xfId="0" applyNumberFormat="1" applyFont="1" applyBorder="1" applyAlignment="1">
      <alignment horizontal="center" wrapText="1"/>
    </xf>
    <xf numFmtId="4" fontId="0" fillId="0" borderId="1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2" fontId="9" fillId="0" borderId="0" xfId="0" applyNumberFormat="1" applyFont="1" applyBorder="1" applyAlignment="1">
      <alignment horizontal="center" wrapText="1"/>
    </xf>
    <xf numFmtId="0" fontId="7" fillId="0" borderId="0" xfId="0" applyFont="1" applyFill="1" applyBorder="1"/>
    <xf numFmtId="3" fontId="7" fillId="0" borderId="0" xfId="0" applyNumberFormat="1" applyFont="1" applyFill="1" applyBorder="1"/>
    <xf numFmtId="1" fontId="0" fillId="0" borderId="1" xfId="0" applyNumberFormat="1" applyBorder="1" applyAlignment="1">
      <alignment horizontal="center" wrapText="1"/>
    </xf>
    <xf numFmtId="1" fontId="9" fillId="0" borderId="1" xfId="0" applyNumberFormat="1" applyFont="1" applyBorder="1" applyAlignment="1">
      <alignment horizontal="center" wrapText="1"/>
    </xf>
    <xf numFmtId="3" fontId="7" fillId="0" borderId="5" xfId="0" applyNumberFormat="1" applyFont="1" applyBorder="1" applyAlignment="1">
      <alignment wrapText="1"/>
    </xf>
    <xf numFmtId="0" fontId="0" fillId="2" borderId="0" xfId="0" applyFill="1"/>
    <xf numFmtId="49" fontId="7" fillId="2" borderId="0" xfId="0" applyNumberFormat="1" applyFont="1" applyFill="1" applyBorder="1"/>
    <xf numFmtId="0" fontId="7" fillId="2" borderId="0" xfId="0" applyFont="1" applyFill="1"/>
    <xf numFmtId="0" fontId="8" fillId="2" borderId="0" xfId="0" applyFont="1" applyFill="1"/>
    <xf numFmtId="0" fontId="1" fillId="2" borderId="0" xfId="0" applyFont="1" applyFill="1"/>
    <xf numFmtId="49" fontId="7" fillId="2" borderId="1" xfId="0" applyNumberFormat="1" applyFont="1" applyFill="1" applyBorder="1"/>
    <xf numFmtId="0" fontId="7" fillId="2" borderId="1" xfId="0" applyFont="1" applyFill="1" applyBorder="1"/>
    <xf numFmtId="0" fontId="8" fillId="2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7" fillId="2" borderId="0" xfId="0" applyFont="1" applyFill="1" applyBorder="1"/>
    <xf numFmtId="0" fontId="8" fillId="2" borderId="2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2" fontId="9" fillId="2" borderId="1" xfId="0" applyNumberFormat="1" applyFont="1" applyFill="1" applyBorder="1" applyAlignment="1">
      <alignment horizontal="center" wrapText="1"/>
    </xf>
    <xf numFmtId="4" fontId="0" fillId="2" borderId="1" xfId="0" applyNumberFormat="1" applyFont="1" applyFill="1" applyBorder="1" applyAlignment="1">
      <alignment horizontal="center"/>
    </xf>
    <xf numFmtId="1" fontId="9" fillId="2" borderId="1" xfId="0" applyNumberFormat="1" applyFont="1" applyFill="1" applyBorder="1" applyAlignment="1">
      <alignment horizontal="center" wrapText="1"/>
    </xf>
    <xf numFmtId="4" fontId="1" fillId="2" borderId="1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4" fontId="1" fillId="2" borderId="0" xfId="0" applyNumberFormat="1" applyFont="1" applyFill="1" applyBorder="1" applyAlignment="1">
      <alignment horizontal="left"/>
    </xf>
    <xf numFmtId="4" fontId="1" fillId="2" borderId="0" xfId="0" applyNumberFormat="1" applyFont="1" applyFill="1" applyBorder="1" applyAlignment="1">
      <alignment horizontal="center"/>
    </xf>
    <xf numFmtId="3" fontId="7" fillId="2" borderId="3" xfId="0" applyNumberFormat="1" applyFont="1" applyFill="1" applyBorder="1"/>
    <xf numFmtId="0" fontId="1" fillId="2" borderId="0" xfId="0" applyFont="1" applyFill="1" applyBorder="1"/>
    <xf numFmtId="0" fontId="5" fillId="2" borderId="0" xfId="0" applyFont="1" applyFill="1" applyBorder="1"/>
    <xf numFmtId="49" fontId="7" fillId="2" borderId="4" xfId="0" applyNumberFormat="1" applyFont="1" applyFill="1" applyBorder="1"/>
    <xf numFmtId="0" fontId="8" fillId="2" borderId="6" xfId="0" applyFont="1" applyFill="1" applyBorder="1" applyAlignment="1">
      <alignment horizontal="left"/>
    </xf>
    <xf numFmtId="0" fontId="7" fillId="2" borderId="7" xfId="0" applyFont="1" applyFill="1" applyBorder="1"/>
    <xf numFmtId="3" fontId="7" fillId="2" borderId="8" xfId="0" applyNumberFormat="1" applyFont="1" applyFill="1" applyBorder="1"/>
    <xf numFmtId="0" fontId="7" fillId="2" borderId="8" xfId="0" applyFont="1" applyFill="1" applyBorder="1"/>
    <xf numFmtId="3" fontId="7" fillId="2" borderId="0" xfId="0" applyNumberFormat="1" applyFont="1" applyFill="1" applyBorder="1"/>
    <xf numFmtId="0" fontId="14" fillId="2" borderId="0" xfId="0" applyFont="1" applyFill="1" applyBorder="1" applyAlignment="1">
      <alignment horizontal="center" vertical="center" wrapText="1"/>
    </xf>
    <xf numFmtId="3" fontId="7" fillId="2" borderId="3" xfId="0" applyNumberFormat="1" applyFont="1" applyFill="1" applyBorder="1" applyAlignment="1">
      <alignment wrapText="1"/>
    </xf>
    <xf numFmtId="0" fontId="10" fillId="2" borderId="3" xfId="0" applyFont="1" applyFill="1" applyBorder="1" applyAlignment="1">
      <alignment horizontal="left"/>
    </xf>
    <xf numFmtId="0" fontId="11" fillId="2" borderId="3" xfId="0" applyFont="1" applyFill="1" applyBorder="1" applyAlignment="1">
      <alignment horizontal="right"/>
    </xf>
    <xf numFmtId="0" fontId="0" fillId="2" borderId="0" xfId="0" applyFill="1" applyBorder="1"/>
    <xf numFmtId="0" fontId="7" fillId="2" borderId="9" xfId="0" applyFont="1" applyFill="1" applyBorder="1"/>
    <xf numFmtId="1" fontId="9" fillId="2" borderId="0" xfId="0" applyNumberFormat="1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wrapText="1"/>
    </xf>
    <xf numFmtId="0" fontId="10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7" fillId="2" borderId="8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3" fontId="7" fillId="2" borderId="8" xfId="0" applyNumberFormat="1" applyFont="1" applyFill="1" applyBorder="1" applyAlignment="1">
      <alignment horizontal="center" vertical="center"/>
    </xf>
    <xf numFmtId="3" fontId="7" fillId="0" borderId="8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49" fontId="6" fillId="2" borderId="3" xfId="0" applyNumberFormat="1" applyFont="1" applyFill="1" applyBorder="1" applyAlignment="1">
      <alignment horizontal="center"/>
    </xf>
    <xf numFmtId="49" fontId="6" fillId="2" borderId="9" xfId="0" applyNumberFormat="1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3" fontId="7" fillId="2" borderId="0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wrapText="1"/>
    </xf>
    <xf numFmtId="2" fontId="1" fillId="2" borderId="0" xfId="0" applyNumberFormat="1" applyFont="1" applyFill="1" applyBorder="1" applyAlignment="1">
      <alignment horizontal="center" wrapText="1"/>
    </xf>
    <xf numFmtId="0" fontId="0" fillId="2" borderId="1" xfId="0" applyFill="1" applyBorder="1"/>
    <xf numFmtId="3" fontId="7" fillId="0" borderId="1" xfId="0" applyNumberFormat="1" applyFont="1" applyBorder="1" applyAlignment="1">
      <alignment wrapText="1"/>
    </xf>
    <xf numFmtId="0" fontId="0" fillId="0" borderId="1" xfId="0" applyBorder="1"/>
    <xf numFmtId="0" fontId="8" fillId="0" borderId="1" xfId="0" applyFont="1" applyBorder="1"/>
    <xf numFmtId="49" fontId="13" fillId="0" borderId="1" xfId="0" applyNumberFormat="1" applyFont="1" applyBorder="1"/>
    <xf numFmtId="0" fontId="7" fillId="0" borderId="1" xfId="0" applyFont="1" applyFill="1" applyBorder="1"/>
    <xf numFmtId="3" fontId="7" fillId="0" borderId="1" xfId="0" applyNumberFormat="1" applyFont="1" applyFill="1" applyBorder="1" applyAlignment="1">
      <alignment horizontal="center"/>
    </xf>
    <xf numFmtId="49" fontId="7" fillId="2" borderId="5" xfId="0" applyNumberFormat="1" applyFont="1" applyFill="1" applyBorder="1"/>
    <xf numFmtId="3" fontId="7" fillId="0" borderId="14" xfId="0" applyNumberFormat="1" applyFont="1" applyBorder="1" applyAlignment="1">
      <alignment wrapText="1"/>
    </xf>
    <xf numFmtId="0" fontId="10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3" fontId="7" fillId="2" borderId="16" xfId="0" applyNumberFormat="1" applyFont="1" applyFill="1" applyBorder="1" applyAlignment="1">
      <alignment horizontal="center" vertical="center"/>
    </xf>
    <xf numFmtId="49" fontId="7" fillId="0" borderId="5" xfId="0" applyNumberFormat="1" applyFont="1" applyBorder="1"/>
    <xf numFmtId="49" fontId="7" fillId="0" borderId="14" xfId="0" applyNumberFormat="1" applyFont="1" applyBorder="1"/>
    <xf numFmtId="0" fontId="0" fillId="2" borderId="15" xfId="0" applyFill="1" applyBorder="1"/>
    <xf numFmtId="0" fontId="0" fillId="2" borderId="8" xfId="0" applyFill="1" applyBorder="1"/>
    <xf numFmtId="3" fontId="7" fillId="2" borderId="16" xfId="0" applyNumberFormat="1" applyFont="1" applyFill="1" applyBorder="1" applyAlignment="1">
      <alignment horizontal="center"/>
    </xf>
    <xf numFmtId="3" fontId="7" fillId="2" borderId="14" xfId="0" applyNumberFormat="1" applyFont="1" applyFill="1" applyBorder="1" applyAlignment="1">
      <alignment wrapText="1"/>
    </xf>
    <xf numFmtId="0" fontId="8" fillId="2" borderId="6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wrapText="1"/>
    </xf>
    <xf numFmtId="0" fontId="8" fillId="2" borderId="8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 vertical="center"/>
    </xf>
    <xf numFmtId="3" fontId="7" fillId="2" borderId="5" xfId="0" applyNumberFormat="1" applyFont="1" applyFill="1" applyBorder="1" applyAlignment="1">
      <alignment wrapText="1"/>
    </xf>
    <xf numFmtId="2" fontId="1" fillId="2" borderId="1" xfId="0" applyNumberFormat="1" applyFont="1" applyFill="1" applyBorder="1" applyAlignment="1">
      <alignment horizontal="center" wrapText="1"/>
    </xf>
    <xf numFmtId="0" fontId="8" fillId="2" borderId="7" xfId="0" applyFont="1" applyFill="1" applyBorder="1" applyAlignment="1">
      <alignment horizontal="left"/>
    </xf>
    <xf numFmtId="0" fontId="11" fillId="2" borderId="8" xfId="0" applyFont="1" applyFill="1" applyBorder="1" applyAlignment="1">
      <alignment horizontal="center"/>
    </xf>
    <xf numFmtId="0" fontId="0" fillId="0" borderId="0" xfId="0" applyBorder="1"/>
    <xf numFmtId="3" fontId="7" fillId="2" borderId="6" xfId="0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1" fontId="9" fillId="0" borderId="3" xfId="0" applyNumberFormat="1" applyFont="1" applyFill="1" applyBorder="1" applyAlignment="1">
      <alignment horizontal="center" wrapText="1"/>
    </xf>
    <xf numFmtId="4" fontId="1" fillId="0" borderId="9" xfId="0" applyNumberFormat="1" applyFont="1" applyFill="1" applyBorder="1" applyAlignment="1">
      <alignment horizontal="center"/>
    </xf>
    <xf numFmtId="3" fontId="0" fillId="2" borderId="16" xfId="0" applyNumberFormat="1" applyFill="1" applyBorder="1"/>
    <xf numFmtId="3" fontId="7" fillId="2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wrapText="1"/>
    </xf>
    <xf numFmtId="0" fontId="0" fillId="0" borderId="1" xfId="0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right"/>
    </xf>
    <xf numFmtId="1" fontId="9" fillId="2" borderId="8" xfId="0" applyNumberFormat="1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center" wrapText="1"/>
    </xf>
    <xf numFmtId="0" fontId="0" fillId="0" borderId="21" xfId="0" applyBorder="1"/>
    <xf numFmtId="0" fontId="5" fillId="2" borderId="21" xfId="0" applyFont="1" applyFill="1" applyBorder="1" applyAlignment="1">
      <alignment horizontal="center" wrapText="1"/>
    </xf>
    <xf numFmtId="0" fontId="5" fillId="0" borderId="21" xfId="0" applyFont="1" applyBorder="1" applyAlignment="1">
      <alignment horizontal="center" wrapText="1"/>
    </xf>
    <xf numFmtId="0" fontId="0" fillId="0" borderId="22" xfId="0" applyBorder="1"/>
    <xf numFmtId="49" fontId="7" fillId="2" borderId="23" xfId="0" applyNumberFormat="1" applyFont="1" applyFill="1" applyBorder="1"/>
    <xf numFmtId="0" fontId="8" fillId="2" borderId="9" xfId="0" applyFont="1" applyFill="1" applyBorder="1" applyAlignment="1">
      <alignment horizontal="left"/>
    </xf>
    <xf numFmtId="0" fontId="7" fillId="2" borderId="18" xfId="0" applyFont="1" applyFill="1" applyBorder="1"/>
    <xf numFmtId="0" fontId="5" fillId="2" borderId="24" xfId="0" applyFont="1" applyFill="1" applyBorder="1" applyAlignment="1">
      <alignment horizontal="center" wrapText="1"/>
    </xf>
    <xf numFmtId="0" fontId="7" fillId="2" borderId="25" xfId="0" applyFont="1" applyFill="1" applyBorder="1"/>
    <xf numFmtId="0" fontId="5" fillId="0" borderId="26" xfId="0" applyFont="1" applyBorder="1" applyAlignment="1">
      <alignment horizontal="center" wrapText="1"/>
    </xf>
    <xf numFmtId="0" fontId="8" fillId="2" borderId="3" xfId="0" applyFont="1" applyFill="1" applyBorder="1" applyAlignment="1">
      <alignment horizontal="left"/>
    </xf>
    <xf numFmtId="0" fontId="8" fillId="2" borderId="27" xfId="0" applyFont="1" applyFill="1" applyBorder="1" applyAlignment="1">
      <alignment horizontal="left"/>
    </xf>
    <xf numFmtId="3" fontId="7" fillId="0" borderId="16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3" fontId="7" fillId="0" borderId="8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4" fontId="1" fillId="2" borderId="15" xfId="0" applyNumberFormat="1" applyFont="1" applyFill="1" applyBorder="1" applyAlignment="1">
      <alignment horizontal="center"/>
    </xf>
    <xf numFmtId="164" fontId="18" fillId="3" borderId="28" xfId="0" applyNumberFormat="1" applyFont="1" applyFill="1" applyBorder="1"/>
    <xf numFmtId="0" fontId="0" fillId="3" borderId="29" xfId="0" applyFill="1" applyBorder="1"/>
    <xf numFmtId="0" fontId="0" fillId="2" borderId="1" xfId="0" applyFill="1" applyBorder="1" applyAlignment="1">
      <alignment horizontal="center" vertical="center"/>
    </xf>
    <xf numFmtId="49" fontId="7" fillId="4" borderId="17" xfId="0" applyNumberFormat="1" applyFont="1" applyFill="1" applyBorder="1"/>
    <xf numFmtId="0" fontId="8" fillId="4" borderId="9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/>
    </xf>
    <xf numFmtId="0" fontId="12" fillId="4" borderId="1" xfId="0" applyFont="1" applyFill="1" applyBorder="1" applyAlignment="1">
      <alignment horizontal="left" vertical="center"/>
    </xf>
    <xf numFmtId="0" fontId="0" fillId="4" borderId="1" xfId="0" applyFill="1" applyBorder="1"/>
    <xf numFmtId="49" fontId="7" fillId="5" borderId="5" xfId="0" applyNumberFormat="1" applyFont="1" applyFill="1" applyBorder="1"/>
    <xf numFmtId="0" fontId="10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3" fontId="7" fillId="5" borderId="8" xfId="0" applyNumberFormat="1" applyFont="1" applyFill="1" applyBorder="1" applyAlignment="1">
      <alignment horizontal="center" vertical="center"/>
    </xf>
    <xf numFmtId="49" fontId="7" fillId="6" borderId="5" xfId="0" applyNumberFormat="1" applyFont="1" applyFill="1" applyBorder="1"/>
    <xf numFmtId="0" fontId="10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3" fontId="7" fillId="6" borderId="8" xfId="0" applyNumberFormat="1" applyFont="1" applyFill="1" applyBorder="1" applyAlignment="1">
      <alignment horizontal="center" vertical="center"/>
    </xf>
    <xf numFmtId="49" fontId="7" fillId="7" borderId="5" xfId="0" applyNumberFormat="1" applyFont="1" applyFill="1" applyBorder="1"/>
    <xf numFmtId="0" fontId="10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3" fontId="7" fillId="7" borderId="8" xfId="0" applyNumberFormat="1" applyFont="1" applyFill="1" applyBorder="1" applyAlignment="1">
      <alignment horizontal="center" vertical="center"/>
    </xf>
    <xf numFmtId="49" fontId="7" fillId="8" borderId="5" xfId="0" applyNumberFormat="1" applyFont="1" applyFill="1" applyBorder="1"/>
    <xf numFmtId="0" fontId="10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3" fontId="7" fillId="8" borderId="8" xfId="0" applyNumberFormat="1" applyFont="1" applyFill="1" applyBorder="1" applyAlignment="1">
      <alignment horizontal="center" vertical="center"/>
    </xf>
    <xf numFmtId="49" fontId="7" fillId="9" borderId="5" xfId="0" applyNumberFormat="1" applyFont="1" applyFill="1" applyBorder="1"/>
    <xf numFmtId="0" fontId="10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3" fontId="7" fillId="9" borderId="8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3" fontId="7" fillId="9" borderId="16" xfId="0" applyNumberFormat="1" applyFont="1" applyFill="1" applyBorder="1" applyAlignment="1">
      <alignment horizontal="center" vertical="center"/>
    </xf>
    <xf numFmtId="3" fontId="7" fillId="10" borderId="5" xfId="0" applyNumberFormat="1" applyFont="1" applyFill="1" applyBorder="1" applyAlignment="1">
      <alignment wrapText="1"/>
    </xf>
    <xf numFmtId="0" fontId="11" fillId="10" borderId="1" xfId="0" applyFont="1" applyFill="1" applyBorder="1" applyAlignment="1">
      <alignment horizontal="center"/>
    </xf>
    <xf numFmtId="0" fontId="0" fillId="10" borderId="1" xfId="0" applyFill="1" applyBorder="1"/>
    <xf numFmtId="3" fontId="7" fillId="10" borderId="14" xfId="0" applyNumberFormat="1" applyFont="1" applyFill="1" applyBorder="1" applyAlignment="1">
      <alignment wrapText="1"/>
    </xf>
    <xf numFmtId="0" fontId="0" fillId="10" borderId="15" xfId="0" applyFill="1" applyBorder="1"/>
    <xf numFmtId="0" fontId="12" fillId="4" borderId="3" xfId="0" applyFont="1" applyFill="1" applyBorder="1" applyAlignment="1">
      <alignment horizontal="left" vertical="center"/>
    </xf>
    <xf numFmtId="0" fontId="0" fillId="4" borderId="3" xfId="0" applyFill="1" applyBorder="1"/>
    <xf numFmtId="3" fontId="7" fillId="4" borderId="5" xfId="0" applyNumberFormat="1" applyFont="1" applyFill="1" applyBorder="1" applyAlignment="1">
      <alignment wrapText="1"/>
    </xf>
    <xf numFmtId="0" fontId="10" fillId="4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0" fillId="4" borderId="15" xfId="0" applyFill="1" applyBorder="1"/>
    <xf numFmtId="49" fontId="7" fillId="10" borderId="17" xfId="0" applyNumberFormat="1" applyFont="1" applyFill="1" applyBorder="1" applyAlignment="1">
      <alignment wrapText="1"/>
    </xf>
    <xf numFmtId="0" fontId="8" fillId="10" borderId="9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left"/>
    </xf>
    <xf numFmtId="0" fontId="0" fillId="10" borderId="3" xfId="0" applyFill="1" applyBorder="1"/>
    <xf numFmtId="0" fontId="11" fillId="10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vertical="center" textRotation="180" wrapText="1"/>
    </xf>
    <xf numFmtId="49" fontId="7" fillId="11" borderId="17" xfId="0" applyNumberFormat="1" applyFont="1" applyFill="1" applyBorder="1"/>
    <xf numFmtId="0" fontId="8" fillId="11" borderId="9" xfId="0" applyFont="1" applyFill="1" applyBorder="1" applyAlignment="1">
      <alignment horizontal="left"/>
    </xf>
    <xf numFmtId="0" fontId="7" fillId="11" borderId="25" xfId="0" applyFont="1" applyFill="1" applyBorder="1"/>
    <xf numFmtId="0" fontId="8" fillId="11" borderId="1" xfId="0" applyFont="1" applyFill="1" applyBorder="1" applyAlignment="1">
      <alignment horizontal="left"/>
    </xf>
    <xf numFmtId="0" fontId="12" fillId="11" borderId="1" xfId="0" applyFont="1" applyFill="1" applyBorder="1" applyAlignment="1">
      <alignment horizontal="left" vertical="center"/>
    </xf>
    <xf numFmtId="0" fontId="11" fillId="11" borderId="1" xfId="0" applyFont="1" applyFill="1" applyBorder="1" applyAlignment="1">
      <alignment horizontal="center" vertical="center"/>
    </xf>
    <xf numFmtId="3" fontId="7" fillId="11" borderId="8" xfId="0" applyNumberFormat="1" applyFont="1" applyFill="1" applyBorder="1" applyAlignment="1">
      <alignment horizontal="center"/>
    </xf>
    <xf numFmtId="0" fontId="12" fillId="11" borderId="3" xfId="0" applyFont="1" applyFill="1" applyBorder="1" applyAlignment="1">
      <alignment horizontal="left" vertical="center"/>
    </xf>
    <xf numFmtId="0" fontId="0" fillId="11" borderId="3" xfId="0" applyFill="1" applyBorder="1"/>
    <xf numFmtId="0" fontId="7" fillId="11" borderId="27" xfId="0" applyFont="1" applyFill="1" applyBorder="1"/>
    <xf numFmtId="0" fontId="8" fillId="11" borderId="2" xfId="0" applyFont="1" applyFill="1" applyBorder="1" applyAlignment="1">
      <alignment horizontal="left"/>
    </xf>
    <xf numFmtId="0" fontId="7" fillId="11" borderId="8" xfId="0" applyFont="1" applyFill="1" applyBorder="1"/>
    <xf numFmtId="0" fontId="0" fillId="11" borderId="27" xfId="0" applyFill="1" applyBorder="1"/>
    <xf numFmtId="49" fontId="7" fillId="7" borderId="17" xfId="0" applyNumberFormat="1" applyFont="1" applyFill="1" applyBorder="1"/>
    <xf numFmtId="0" fontId="8" fillId="7" borderId="9" xfId="0" applyFont="1" applyFill="1" applyBorder="1" applyAlignment="1">
      <alignment horizontal="left"/>
    </xf>
    <xf numFmtId="0" fontId="7" fillId="7" borderId="25" xfId="0" applyFont="1" applyFill="1" applyBorder="1"/>
    <xf numFmtId="0" fontId="8" fillId="7" borderId="1" xfId="0" applyFont="1" applyFill="1" applyBorder="1" applyAlignment="1">
      <alignment horizontal="left"/>
    </xf>
    <xf numFmtId="0" fontId="8" fillId="7" borderId="2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 vertical="center"/>
    </xf>
    <xf numFmtId="0" fontId="7" fillId="7" borderId="8" xfId="0" applyFont="1" applyFill="1" applyBorder="1"/>
    <xf numFmtId="0" fontId="12" fillId="7" borderId="3" xfId="0" applyFont="1" applyFill="1" applyBorder="1" applyAlignment="1">
      <alignment horizontal="left" vertical="center"/>
    </xf>
    <xf numFmtId="0" fontId="0" fillId="7" borderId="3" xfId="0" applyFill="1" applyBorder="1"/>
    <xf numFmtId="0" fontId="0" fillId="7" borderId="27" xfId="0" applyFill="1" applyBorder="1"/>
    <xf numFmtId="3" fontId="7" fillId="12" borderId="5" xfId="0" applyNumberFormat="1" applyFont="1" applyFill="1" applyBorder="1" applyAlignment="1">
      <alignment wrapText="1"/>
    </xf>
    <xf numFmtId="0" fontId="10" fillId="12" borderId="1" xfId="0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center" vertical="center"/>
    </xf>
    <xf numFmtId="3" fontId="7" fillId="12" borderId="8" xfId="0" applyNumberFormat="1" applyFont="1" applyFill="1" applyBorder="1" applyAlignment="1">
      <alignment horizontal="center" vertical="center"/>
    </xf>
    <xf numFmtId="3" fontId="7" fillId="12" borderId="14" xfId="0" applyNumberFormat="1" applyFont="1" applyFill="1" applyBorder="1" applyAlignment="1">
      <alignment wrapText="1"/>
    </xf>
    <xf numFmtId="3" fontId="7" fillId="12" borderId="16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/>
    </xf>
    <xf numFmtId="3" fontId="7" fillId="7" borderId="5" xfId="0" applyNumberFormat="1" applyFont="1" applyFill="1" applyBorder="1" applyAlignment="1">
      <alignment wrapText="1"/>
    </xf>
    <xf numFmtId="3" fontId="7" fillId="7" borderId="14" xfId="0" applyNumberFormat="1" applyFont="1" applyFill="1" applyBorder="1" applyAlignment="1">
      <alignment wrapText="1"/>
    </xf>
    <xf numFmtId="0" fontId="10" fillId="13" borderId="1" xfId="0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center" vertical="center"/>
    </xf>
    <xf numFmtId="0" fontId="0" fillId="13" borderId="1" xfId="0" applyFont="1" applyFill="1" applyBorder="1" applyAlignment="1">
      <alignment vertical="center" wrapText="1"/>
    </xf>
    <xf numFmtId="0" fontId="0" fillId="13" borderId="15" xfId="0" applyFill="1" applyBorder="1"/>
    <xf numFmtId="3" fontId="7" fillId="13" borderId="8" xfId="0" applyNumberFormat="1" applyFont="1" applyFill="1" applyBorder="1" applyAlignment="1">
      <alignment horizontal="center" vertical="center"/>
    </xf>
    <xf numFmtId="3" fontId="7" fillId="13" borderId="16" xfId="0" applyNumberFormat="1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/>
    </xf>
    <xf numFmtId="3" fontId="7" fillId="0" borderId="8" xfId="0" applyNumberFormat="1" applyFont="1" applyFill="1" applyBorder="1"/>
    <xf numFmtId="3" fontId="0" fillId="0" borderId="27" xfId="0" applyNumberFormat="1" applyFill="1" applyBorder="1"/>
    <xf numFmtId="0" fontId="12" fillId="0" borderId="3" xfId="0" applyFont="1" applyFill="1" applyBorder="1" applyAlignment="1">
      <alignment horizontal="left" vertical="center"/>
    </xf>
    <xf numFmtId="0" fontId="0" fillId="0" borderId="15" xfId="0" applyFill="1" applyBorder="1"/>
    <xf numFmtId="0" fontId="0" fillId="0" borderId="1" xfId="0" applyFill="1" applyBorder="1"/>
    <xf numFmtId="0" fontId="10" fillId="0" borderId="15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left"/>
    </xf>
    <xf numFmtId="0" fontId="0" fillId="0" borderId="8" xfId="0" applyFont="1" applyFill="1" applyBorder="1" applyAlignment="1">
      <alignment horizontal="center"/>
    </xf>
    <xf numFmtId="0" fontId="0" fillId="0" borderId="8" xfId="0" applyFont="1" applyFill="1" applyBorder="1"/>
    <xf numFmtId="3" fontId="0" fillId="0" borderId="8" xfId="0" applyNumberFormat="1" applyFont="1" applyFill="1" applyBorder="1" applyAlignment="1">
      <alignment horizontal="center"/>
    </xf>
    <xf numFmtId="0" fontId="0" fillId="0" borderId="27" xfId="0" applyFont="1" applyFill="1" applyBorder="1"/>
    <xf numFmtId="3" fontId="0" fillId="0" borderId="16" xfId="0" applyNumberFormat="1" applyFont="1" applyFill="1" applyBorder="1" applyAlignment="1">
      <alignment horizontal="center"/>
    </xf>
    <xf numFmtId="0" fontId="13" fillId="12" borderId="1" xfId="0" applyFont="1" applyFill="1" applyBorder="1" applyAlignment="1">
      <alignment vertical="center" wrapText="1"/>
    </xf>
    <xf numFmtId="0" fontId="0" fillId="12" borderId="15" xfId="0" applyFill="1" applyBorder="1" applyAlignment="1"/>
    <xf numFmtId="0" fontId="0" fillId="2" borderId="1" xfId="0" applyFill="1" applyBorder="1" applyAlignment="1"/>
    <xf numFmtId="49" fontId="6" fillId="2" borderId="3" xfId="0" applyNumberFormat="1" applyFont="1" applyFill="1" applyBorder="1" applyAlignment="1">
      <alignment horizontal="center"/>
    </xf>
    <xf numFmtId="49" fontId="6" fillId="2" borderId="9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21" fillId="2" borderId="0" xfId="0" applyFont="1" applyFill="1"/>
    <xf numFmtId="0" fontId="22" fillId="2" borderId="0" xfId="0" applyFont="1" applyFill="1"/>
    <xf numFmtId="0" fontId="23" fillId="2" borderId="0" xfId="0" applyFont="1" applyFill="1"/>
    <xf numFmtId="0" fontId="7" fillId="4" borderId="9" xfId="0" applyFont="1" applyFill="1" applyBorder="1" applyAlignment="1">
      <alignment horizontal="left"/>
    </xf>
    <xf numFmtId="0" fontId="0" fillId="0" borderId="3" xfId="0" applyFill="1" applyBorder="1"/>
    <xf numFmtId="3" fontId="7" fillId="0" borderId="25" xfId="0" applyNumberFormat="1" applyFont="1" applyFill="1" applyBorder="1"/>
    <xf numFmtId="0" fontId="0" fillId="0" borderId="8" xfId="0" applyFill="1" applyBorder="1"/>
    <xf numFmtId="0" fontId="15" fillId="0" borderId="0" xfId="0" applyFont="1"/>
    <xf numFmtId="0" fontId="24" fillId="0" borderId="0" xfId="1" applyFont="1" applyAlignment="1" applyProtection="1"/>
    <xf numFmtId="0" fontId="0" fillId="0" borderId="0" xfId="0" applyAlignment="1">
      <alignment horizontal="center" vertical="center" wrapText="1"/>
    </xf>
    <xf numFmtId="0" fontId="1" fillId="0" borderId="12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4" fontId="0" fillId="3" borderId="3" xfId="0" applyNumberFormat="1" applyFill="1" applyBorder="1" applyAlignment="1">
      <alignment horizontal="center" wrapText="1"/>
    </xf>
    <xf numFmtId="4" fontId="0" fillId="3" borderId="9" xfId="0" applyNumberForma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7" fillId="0" borderId="3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2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13" fillId="0" borderId="0" xfId="0" applyFont="1" applyAlignment="1">
      <alignment horizontal="center" vertical="center" wrapText="1"/>
    </xf>
    <xf numFmtId="0" fontId="0" fillId="0" borderId="3" xfId="0" applyBorder="1" applyAlignment="1">
      <alignment horizontal="center" wrapText="1" shrinkToFit="1"/>
    </xf>
    <xf numFmtId="0" fontId="0" fillId="0" borderId="9" xfId="0" applyBorder="1" applyAlignment="1">
      <alignment horizontal="center" wrapText="1" shrinkToFit="1"/>
    </xf>
    <xf numFmtId="49" fontId="6" fillId="0" borderId="3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/>
    </xf>
    <xf numFmtId="0" fontId="7" fillId="2" borderId="12" xfId="0" applyFont="1" applyFill="1" applyBorder="1" applyAlignment="1">
      <alignment horizontal="center" wrapText="1"/>
    </xf>
    <xf numFmtId="0" fontId="7" fillId="2" borderId="10" xfId="0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wrapText="1"/>
    </xf>
    <xf numFmtId="49" fontId="6" fillId="2" borderId="3" xfId="0" applyNumberFormat="1" applyFont="1" applyFill="1" applyBorder="1" applyAlignment="1">
      <alignment horizontal="center"/>
    </xf>
    <xf numFmtId="49" fontId="6" fillId="2" borderId="9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 wrapText="1" shrinkToFit="1"/>
    </xf>
    <xf numFmtId="0" fontId="1" fillId="2" borderId="9" xfId="0" applyFont="1" applyFill="1" applyBorder="1" applyAlignment="1">
      <alignment horizontal="center" wrapText="1" shrinkToFit="1"/>
    </xf>
    <xf numFmtId="0" fontId="0" fillId="2" borderId="3" xfId="0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49" fontId="6" fillId="2" borderId="3" xfId="0" applyNumberFormat="1" applyFont="1" applyFill="1" applyBorder="1" applyAlignment="1">
      <alignment horizontal="center" vertical="center"/>
    </xf>
    <xf numFmtId="0" fontId="0" fillId="0" borderId="9" xfId="0" applyBorder="1"/>
    <xf numFmtId="0" fontId="7" fillId="2" borderId="1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" fillId="2" borderId="11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49" fontId="6" fillId="2" borderId="19" xfId="0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center"/>
    </xf>
    <xf numFmtId="49" fontId="16" fillId="2" borderId="9" xfId="0" applyNumberFormat="1" applyFont="1" applyFill="1" applyBorder="1" applyAlignment="1">
      <alignment horizontal="center"/>
    </xf>
    <xf numFmtId="0" fontId="17" fillId="2" borderId="30" xfId="0" applyFont="1" applyFill="1" applyBorder="1" applyAlignment="1">
      <alignment horizontal="center" wrapText="1"/>
    </xf>
    <xf numFmtId="0" fontId="17" fillId="2" borderId="10" xfId="0" applyFont="1" applyFill="1" applyBorder="1" applyAlignment="1">
      <alignment horizontal="center" wrapText="1"/>
    </xf>
    <xf numFmtId="0" fontId="17" fillId="2" borderId="11" xfId="0" applyFont="1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15" fillId="2" borderId="30" xfId="0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center" wrapText="1"/>
    </xf>
    <xf numFmtId="0" fontId="15" fillId="2" borderId="11" xfId="0" applyFont="1" applyFill="1" applyBorder="1" applyAlignment="1">
      <alignment horizontal="center" wrapText="1"/>
    </xf>
    <xf numFmtId="49" fontId="7" fillId="2" borderId="3" xfId="0" applyNumberFormat="1" applyFont="1" applyFill="1" applyBorder="1" applyAlignment="1">
      <alignment horizontal="center"/>
    </xf>
    <xf numFmtId="49" fontId="7" fillId="2" borderId="9" xfId="0" applyNumberFormat="1" applyFont="1" applyFill="1" applyBorder="1" applyAlignment="1">
      <alignment horizontal="center"/>
    </xf>
    <xf numFmtId="0" fontId="0" fillId="2" borderId="9" xfId="0" applyFill="1" applyBorder="1" applyAlignment="1">
      <alignment horizontal="center" wrapText="1" shrinkToFit="1"/>
    </xf>
    <xf numFmtId="49" fontId="7" fillId="2" borderId="32" xfId="0" applyNumberFormat="1" applyFont="1" applyFill="1" applyBorder="1" applyAlignment="1">
      <alignment horizontal="center"/>
    </xf>
    <xf numFmtId="4" fontId="0" fillId="3" borderId="7" xfId="0" applyNumberForma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2" borderId="12" xfId="0" applyFill="1" applyBorder="1" applyAlignment="1">
      <alignment horizontal="center" wrapText="1"/>
    </xf>
    <xf numFmtId="0" fontId="0" fillId="2" borderId="10" xfId="0" applyFont="1" applyFill="1" applyBorder="1" applyAlignment="1">
      <alignment horizontal="center" wrapText="1"/>
    </xf>
    <xf numFmtId="0" fontId="0" fillId="2" borderId="11" xfId="0" applyFont="1" applyFill="1" applyBorder="1" applyAlignment="1">
      <alignment horizontal="center" wrapText="1"/>
    </xf>
    <xf numFmtId="0" fontId="0" fillId="3" borderId="4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2" borderId="0" xfId="0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4" fontId="0" fillId="3" borderId="1" xfId="0" applyNumberForma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0" fontId="0" fillId="5" borderId="0" xfId="0" applyFill="1"/>
    <xf numFmtId="49" fontId="6" fillId="5" borderId="3" xfId="0" applyNumberFormat="1" applyFont="1" applyFill="1" applyBorder="1" applyAlignment="1">
      <alignment horizontal="center"/>
    </xf>
    <xf numFmtId="49" fontId="6" fillId="5" borderId="9" xfId="0" applyNumberFormat="1" applyFont="1" applyFill="1" applyBorder="1" applyAlignment="1">
      <alignment horizontal="center"/>
    </xf>
    <xf numFmtId="49" fontId="7" fillId="5" borderId="0" xfId="0" applyNumberFormat="1" applyFont="1" applyFill="1" applyBorder="1"/>
    <xf numFmtId="0" fontId="7" fillId="5" borderId="0" xfId="0" applyFont="1" applyFill="1"/>
    <xf numFmtId="0" fontId="8" fillId="5" borderId="0" xfId="0" applyFont="1" applyFill="1"/>
    <xf numFmtId="0" fontId="1" fillId="5" borderId="0" xfId="0" applyFont="1" applyFill="1"/>
    <xf numFmtId="0" fontId="8" fillId="5" borderId="6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left"/>
    </xf>
    <xf numFmtId="0" fontId="12" fillId="5" borderId="1" xfId="0" applyFont="1" applyFill="1" applyBorder="1" applyAlignment="1">
      <alignment horizontal="left" vertical="center"/>
    </xf>
    <xf numFmtId="0" fontId="7" fillId="5" borderId="0" xfId="0" applyFont="1" applyFill="1" applyBorder="1"/>
    <xf numFmtId="0" fontId="0" fillId="5" borderId="3" xfId="0" applyFill="1" applyBorder="1" applyAlignment="1">
      <alignment horizontal="center" wrapText="1" shrinkToFit="1"/>
    </xf>
    <xf numFmtId="0" fontId="7" fillId="5" borderId="0" xfId="0" applyFont="1" applyFill="1" applyBorder="1" applyAlignment="1">
      <alignment horizontal="center"/>
    </xf>
    <xf numFmtId="0" fontId="0" fillId="5" borderId="3" xfId="0" applyFill="1" applyBorder="1" applyAlignment="1">
      <alignment horizontal="center" wrapText="1"/>
    </xf>
    <xf numFmtId="0" fontId="7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4" fontId="0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 wrapText="1"/>
    </xf>
    <xf numFmtId="4" fontId="1" fillId="5" borderId="1" xfId="0" applyNumberFormat="1" applyFont="1" applyFill="1" applyBorder="1" applyAlignment="1">
      <alignment horizontal="center"/>
    </xf>
    <xf numFmtId="0" fontId="0" fillId="5" borderId="1" xfId="0" applyFill="1" applyBorder="1"/>
    <xf numFmtId="0" fontId="0" fillId="5" borderId="0" xfId="0" applyFill="1" applyBorder="1" applyAlignment="1">
      <alignment horizontal="right"/>
    </xf>
    <xf numFmtId="4" fontId="1" fillId="5" borderId="0" xfId="0" applyNumberFormat="1" applyFont="1" applyFill="1" applyBorder="1" applyAlignment="1">
      <alignment horizontal="left"/>
    </xf>
    <xf numFmtId="0" fontId="7" fillId="5" borderId="12" xfId="0" applyFont="1" applyFill="1" applyBorder="1" applyAlignment="1">
      <alignment horizontal="center" wrapText="1"/>
    </xf>
    <xf numFmtId="0" fontId="7" fillId="5" borderId="10" xfId="0" applyFont="1" applyFill="1" applyBorder="1" applyAlignment="1">
      <alignment horizontal="center" wrapText="1"/>
    </xf>
    <xf numFmtId="0" fontId="7" fillId="5" borderId="7" xfId="0" applyFont="1" applyFill="1" applyBorder="1"/>
    <xf numFmtId="3" fontId="7" fillId="5" borderId="8" xfId="0" applyNumberFormat="1" applyFont="1" applyFill="1" applyBorder="1" applyAlignment="1">
      <alignment horizontal="center"/>
    </xf>
    <xf numFmtId="0" fontId="7" fillId="5" borderId="8" xfId="0" applyFont="1" applyFill="1" applyBorder="1"/>
    <xf numFmtId="0" fontId="0" fillId="5" borderId="8" xfId="0" applyFill="1" applyBorder="1"/>
    <xf numFmtId="3" fontId="7" fillId="5" borderId="16" xfId="0" applyNumberFormat="1" applyFont="1" applyFill="1" applyBorder="1" applyAlignment="1">
      <alignment horizontal="center"/>
    </xf>
    <xf numFmtId="0" fontId="7" fillId="5" borderId="11" xfId="0" applyFont="1" applyFill="1" applyBorder="1" applyAlignment="1">
      <alignment horizontal="center" wrapText="1"/>
    </xf>
    <xf numFmtId="0" fontId="7" fillId="5" borderId="9" xfId="0" applyFont="1" applyFill="1" applyBorder="1"/>
    <xf numFmtId="3" fontId="7" fillId="5" borderId="3" xfId="0" applyNumberFormat="1" applyFont="1" applyFill="1" applyBorder="1"/>
    <xf numFmtId="3" fontId="7" fillId="5" borderId="8" xfId="0" applyNumberFormat="1" applyFont="1" applyFill="1" applyBorder="1"/>
    <xf numFmtId="0" fontId="7" fillId="5" borderId="12" xfId="0" applyFont="1" applyFill="1" applyBorder="1" applyAlignment="1">
      <alignment horizontal="center" wrapText="1"/>
    </xf>
    <xf numFmtId="0" fontId="7" fillId="5" borderId="10" xfId="0" applyFont="1" applyFill="1" applyBorder="1" applyAlignment="1">
      <alignment horizontal="center" wrapText="1"/>
    </xf>
    <xf numFmtId="0" fontId="7" fillId="5" borderId="11" xfId="0" applyFont="1" applyFill="1" applyBorder="1" applyAlignment="1">
      <alignment horizontal="center" wrapText="1"/>
    </xf>
    <xf numFmtId="3" fontId="7" fillId="5" borderId="0" xfId="0" applyNumberFormat="1" applyFont="1" applyFill="1" applyBorder="1"/>
    <xf numFmtId="3" fontId="7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 wrapText="1"/>
    </xf>
    <xf numFmtId="3" fontId="7" fillId="5" borderId="0" xfId="0" applyNumberFormat="1" applyFont="1" applyFill="1" applyBorder="1" applyAlignment="1">
      <alignment horizontal="center" vertical="center"/>
    </xf>
    <xf numFmtId="49" fontId="7" fillId="5" borderId="4" xfId="0" applyNumberFormat="1" applyFont="1" applyFill="1" applyBorder="1"/>
    <xf numFmtId="3" fontId="7" fillId="5" borderId="17" xfId="0" applyNumberFormat="1" applyFont="1" applyFill="1" applyBorder="1" applyAlignment="1">
      <alignment vertical="center" wrapText="1"/>
    </xf>
    <xf numFmtId="3" fontId="7" fillId="5" borderId="14" xfId="0" applyNumberFormat="1" applyFont="1" applyFill="1" applyBorder="1" applyAlignment="1">
      <alignment wrapText="1"/>
    </xf>
    <xf numFmtId="0" fontId="7" fillId="5" borderId="3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49" fontId="7" fillId="5" borderId="1" xfId="0" applyNumberFormat="1" applyFont="1" applyFill="1" applyBorder="1"/>
    <xf numFmtId="3" fontId="7" fillId="5" borderId="1" xfId="0" applyNumberFormat="1" applyFont="1" applyFill="1" applyBorder="1" applyAlignment="1">
      <alignment wrapText="1"/>
    </xf>
    <xf numFmtId="0" fontId="10" fillId="5" borderId="15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left"/>
    </xf>
    <xf numFmtId="0" fontId="8" fillId="5" borderId="6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/>
    </xf>
    <xf numFmtId="0" fontId="1" fillId="5" borderId="15" xfId="0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wrapText="1" shrinkToFit="1"/>
    </xf>
    <xf numFmtId="0" fontId="1" fillId="5" borderId="1" xfId="0" applyFont="1" applyFill="1" applyBorder="1" applyAlignment="1">
      <alignment horizontal="right"/>
    </xf>
    <xf numFmtId="0" fontId="0" fillId="5" borderId="9" xfId="0" applyFill="1" applyBorder="1" applyAlignment="1">
      <alignment horizontal="center" wrapText="1"/>
    </xf>
    <xf numFmtId="3" fontId="7" fillId="5" borderId="1" xfId="0" applyNumberFormat="1" applyFont="1" applyFill="1" applyBorder="1"/>
    <xf numFmtId="3" fontId="7" fillId="5" borderId="16" xfId="0" applyNumberFormat="1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wrapText="1"/>
    </xf>
    <xf numFmtId="0" fontId="9" fillId="5" borderId="9" xfId="0" applyFont="1" applyFill="1" applyBorder="1" applyAlignment="1">
      <alignment horizontal="center" wrapText="1"/>
    </xf>
    <xf numFmtId="4" fontId="0" fillId="5" borderId="3" xfId="0" applyNumberFormat="1" applyFill="1" applyBorder="1" applyAlignment="1">
      <alignment horizontal="center" wrapText="1"/>
    </xf>
    <xf numFmtId="4" fontId="0" fillId="5" borderId="9" xfId="0" applyNumberFormat="1" applyFill="1" applyBorder="1" applyAlignment="1">
      <alignment horizontal="center" wrapText="1"/>
    </xf>
    <xf numFmtId="0" fontId="0" fillId="0" borderId="0" xfId="0" applyFill="1"/>
    <xf numFmtId="0" fontId="1" fillId="0" borderId="0" xfId="0" applyFont="1" applyFill="1" applyBorder="1"/>
    <xf numFmtId="0" fontId="5" fillId="0" borderId="0" xfId="0" applyFont="1" applyFill="1" applyBorder="1"/>
    <xf numFmtId="49" fontId="6" fillId="0" borderId="3" xfId="0" applyNumberFormat="1" applyFont="1" applyFill="1" applyBorder="1" applyAlignment="1">
      <alignment horizontal="center"/>
    </xf>
    <xf numFmtId="49" fontId="6" fillId="0" borderId="9" xfId="0" applyNumberFormat="1" applyFont="1" applyFill="1" applyBorder="1" applyAlignment="1">
      <alignment horizontal="center"/>
    </xf>
    <xf numFmtId="49" fontId="7" fillId="0" borderId="0" xfId="0" applyNumberFormat="1" applyFont="1" applyFill="1" applyBorder="1"/>
    <xf numFmtId="0" fontId="7" fillId="0" borderId="0" xfId="0" applyFont="1" applyFill="1"/>
    <xf numFmtId="0" fontId="8" fillId="0" borderId="0" xfId="0" applyFont="1" applyFill="1"/>
    <xf numFmtId="0" fontId="1" fillId="0" borderId="0" xfId="0" applyFont="1" applyFill="1"/>
    <xf numFmtId="0" fontId="7" fillId="0" borderId="4" xfId="0" applyFont="1" applyFill="1" applyBorder="1"/>
    <xf numFmtId="3" fontId="7" fillId="0" borderId="5" xfId="0" applyNumberFormat="1" applyFont="1" applyFill="1" applyBorder="1" applyAlignment="1">
      <alignment wrapText="1"/>
    </xf>
    <xf numFmtId="49" fontId="7" fillId="0" borderId="5" xfId="0" applyNumberFormat="1" applyFont="1" applyFill="1" applyBorder="1"/>
    <xf numFmtId="49" fontId="7" fillId="0" borderId="14" xfId="0" applyNumberFormat="1" applyFont="1" applyFill="1" applyBorder="1"/>
    <xf numFmtId="0" fontId="8" fillId="0" borderId="6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0" fontId="0" fillId="0" borderId="3" xfId="0" applyFill="1" applyBorder="1" applyAlignment="1">
      <alignment horizontal="center" wrapText="1" shrinkToFit="1"/>
    </xf>
    <xf numFmtId="0" fontId="1" fillId="0" borderId="9" xfId="0" applyFont="1" applyFill="1" applyBorder="1" applyAlignment="1">
      <alignment horizontal="center" wrapText="1" shrinkToFit="1"/>
    </xf>
    <xf numFmtId="0" fontId="7" fillId="0" borderId="0" xfId="0" applyFont="1" applyFill="1" applyBorder="1" applyAlignment="1">
      <alignment horizontal="center"/>
    </xf>
    <xf numFmtId="0" fontId="0" fillId="0" borderId="3" xfId="0" applyFill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7" fillId="0" borderId="13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2" fontId="9" fillId="0" borderId="1" xfId="0" applyNumberFormat="1" applyFont="1" applyFill="1" applyBorder="1" applyAlignment="1">
      <alignment horizontal="center" wrapText="1"/>
    </xf>
    <xf numFmtId="4" fontId="0" fillId="0" borderId="1" xfId="0" applyNumberFormat="1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left"/>
    </xf>
    <xf numFmtId="4" fontId="1" fillId="0" borderId="0" xfId="0" applyNumberFormat="1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 wrapText="1"/>
    </xf>
    <xf numFmtId="0" fontId="7" fillId="0" borderId="10" xfId="0" applyFont="1" applyFill="1" applyBorder="1" applyAlignment="1">
      <alignment horizontal="center" wrapText="1"/>
    </xf>
    <xf numFmtId="0" fontId="7" fillId="0" borderId="7" xfId="0" applyFont="1" applyFill="1" applyBorder="1"/>
    <xf numFmtId="0" fontId="7" fillId="0" borderId="8" xfId="0" applyFont="1" applyFill="1" applyBorder="1"/>
    <xf numFmtId="3" fontId="7" fillId="0" borderId="16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21" fillId="0" borderId="0" xfId="0" applyFont="1" applyFill="1" applyBorder="1"/>
    <xf numFmtId="0" fontId="5" fillId="0" borderId="20" xfId="0" applyFont="1" applyFill="1" applyBorder="1" applyAlignment="1">
      <alignment horizontal="center" wrapText="1"/>
    </xf>
    <xf numFmtId="0" fontId="0" fillId="0" borderId="21" xfId="0" applyFill="1" applyBorder="1"/>
    <xf numFmtId="0" fontId="5" fillId="0" borderId="21" xfId="0" applyFont="1" applyFill="1" applyBorder="1" applyAlignment="1">
      <alignment horizontal="center" wrapText="1"/>
    </xf>
    <xf numFmtId="0" fontId="0" fillId="0" borderId="22" xfId="0" applyFill="1" applyBorder="1"/>
    <xf numFmtId="49" fontId="7" fillId="0" borderId="4" xfId="0" applyNumberFormat="1" applyFont="1" applyFill="1" applyBorder="1"/>
    <xf numFmtId="3" fontId="7" fillId="0" borderId="14" xfId="0" applyNumberFormat="1" applyFont="1" applyFill="1" applyBorder="1" applyAlignment="1">
      <alignment wrapText="1"/>
    </xf>
    <xf numFmtId="49" fontId="6" fillId="0" borderId="3" xfId="0" applyNumberFormat="1" applyFont="1" applyFill="1" applyBorder="1" applyAlignment="1">
      <alignment horizontal="center" vertical="center"/>
    </xf>
    <xf numFmtId="0" fontId="0" fillId="0" borderId="9" xfId="0" applyFill="1" applyBorder="1"/>
    <xf numFmtId="0" fontId="8" fillId="0" borderId="6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wrapText="1" shrinkToFit="1"/>
    </xf>
    <xf numFmtId="0" fontId="3" fillId="0" borderId="9" xfId="0" applyFont="1" applyFill="1" applyBorder="1" applyAlignment="1">
      <alignment horizontal="center" wrapText="1" shrinkToFit="1"/>
    </xf>
    <xf numFmtId="0" fontId="7" fillId="0" borderId="0" xfId="0" applyFont="1" applyFill="1" applyBorder="1" applyAlignment="1">
      <alignment horizontal="center" wrapText="1"/>
    </xf>
    <xf numFmtId="0" fontId="8" fillId="0" borderId="8" xfId="0" applyFont="1" applyFill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eg"/><Relationship Id="rId2" Type="http://schemas.openxmlformats.org/officeDocument/2006/relationships/image" Target="../media/image76.jpeg"/><Relationship Id="rId1" Type="http://schemas.openxmlformats.org/officeDocument/2006/relationships/image" Target="../media/image7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3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0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" Type="http://schemas.openxmlformats.org/officeDocument/2006/relationships/image" Target="../media/image39.jpeg"/><Relationship Id="rId16" Type="http://schemas.openxmlformats.org/officeDocument/2006/relationships/image" Target="../media/image53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10" Type="http://schemas.openxmlformats.org/officeDocument/2006/relationships/image" Target="../media/image4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5" Type="http://schemas.openxmlformats.org/officeDocument/2006/relationships/image" Target="../media/image60.jpeg"/><Relationship Id="rId10" Type="http://schemas.openxmlformats.org/officeDocument/2006/relationships/image" Target="../media/image65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43815</xdr:rowOff>
    </xdr:from>
    <xdr:to>
      <xdr:col>12</xdr:col>
      <xdr:colOff>38100</xdr:colOff>
      <xdr:row>0</xdr:row>
      <xdr:rowOff>91440</xdr:rowOff>
    </xdr:to>
    <xdr:sp macro="" textlink="">
      <xdr:nvSpPr>
        <xdr:cNvPr id="2049" name="Line 49"/>
        <xdr:cNvSpPr>
          <a:spLocks noChangeShapeType="1"/>
        </xdr:cNvSpPr>
      </xdr:nvSpPr>
      <xdr:spPr bwMode="auto">
        <a:xfrm flipV="1">
          <a:off x="38100" y="2253615"/>
          <a:ext cx="7627620" cy="47625"/>
        </a:xfrm>
        <a:prstGeom prst="line">
          <a:avLst/>
        </a:prstGeom>
        <a:noFill/>
        <a:ln w="38100" cap="rnd">
          <a:solidFill>
            <a:srgbClr val="80808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4</xdr:col>
      <xdr:colOff>571500</xdr:colOff>
      <xdr:row>15</xdr:row>
      <xdr:rowOff>142875</xdr:rowOff>
    </xdr:from>
    <xdr:to>
      <xdr:col>6</xdr:col>
      <xdr:colOff>28575</xdr:colOff>
      <xdr:row>19</xdr:row>
      <xdr:rowOff>142875</xdr:rowOff>
    </xdr:to>
    <xdr:pic>
      <xdr:nvPicPr>
        <xdr:cNvPr id="2051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0220325"/>
          <a:ext cx="676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333375</xdr:colOff>
      <xdr:row>0</xdr:row>
      <xdr:rowOff>211455</xdr:rowOff>
    </xdr:from>
    <xdr:ext cx="190917" cy="258568"/>
    <xdr:sp macro="" textlink="">
      <xdr:nvSpPr>
        <xdr:cNvPr id="34" name="TextBox 33"/>
        <xdr:cNvSpPr txBox="1"/>
      </xdr:nvSpPr>
      <xdr:spPr>
        <a:xfrm>
          <a:off x="60674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4</xdr:col>
      <xdr:colOff>215265</xdr:colOff>
      <xdr:row>1</xdr:row>
      <xdr:rowOff>22860</xdr:rowOff>
    </xdr:from>
    <xdr:to>
      <xdr:col>7</xdr:col>
      <xdr:colOff>286771</xdr:colOff>
      <xdr:row>15</xdr:row>
      <xdr:rowOff>142875</xdr:rowOff>
    </xdr:to>
    <xdr:pic>
      <xdr:nvPicPr>
        <xdr:cNvPr id="2058" name="Picture 2093" descr="3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7945" y="2400300"/>
          <a:ext cx="1900306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4</xdr:row>
      <xdr:rowOff>47625</xdr:rowOff>
    </xdr:from>
    <xdr:to>
      <xdr:col>3</xdr:col>
      <xdr:colOff>381000</xdr:colOff>
      <xdr:row>7</xdr:row>
      <xdr:rowOff>15240</xdr:rowOff>
    </xdr:to>
    <xdr:pic>
      <xdr:nvPicPr>
        <xdr:cNvPr id="2059" name="Рисунок 35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6850" y="8134350"/>
          <a:ext cx="666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11</xdr:col>
      <xdr:colOff>99060</xdr:colOff>
      <xdr:row>4</xdr:row>
      <xdr:rowOff>164557</xdr:rowOff>
    </xdr:to>
    <xdr:pic>
      <xdr:nvPicPr>
        <xdr:cNvPr id="2" name="Рисунок 29" descr="Тканый ярлык_логотип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48000" y="167640"/>
          <a:ext cx="4998720" cy="667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340995</xdr:colOff>
      <xdr:row>12</xdr:row>
      <xdr:rowOff>203835</xdr:rowOff>
    </xdr:from>
    <xdr:ext cx="183280" cy="266403"/>
    <xdr:sp macro="" textlink="">
      <xdr:nvSpPr>
        <xdr:cNvPr id="5" name="TextBox 4"/>
        <xdr:cNvSpPr txBox="1"/>
      </xdr:nvSpPr>
      <xdr:spPr>
        <a:xfrm>
          <a:off x="7168515" y="1682115"/>
          <a:ext cx="183280" cy="266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290946</xdr:colOff>
      <xdr:row>32</xdr:row>
      <xdr:rowOff>26721</xdr:rowOff>
    </xdr:from>
    <xdr:to>
      <xdr:col>17</xdr:col>
      <xdr:colOff>241337</xdr:colOff>
      <xdr:row>68</xdr:row>
      <xdr:rowOff>41564</xdr:rowOff>
    </xdr:to>
    <xdr:pic>
      <xdr:nvPicPr>
        <xdr:cNvPr id="6" name="Рисунок 5" descr="1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08866" y="5002581"/>
          <a:ext cx="6046391" cy="6049883"/>
        </a:xfrm>
        <a:prstGeom prst="rect">
          <a:avLst/>
        </a:prstGeom>
      </xdr:spPr>
    </xdr:pic>
    <xdr:clientData/>
  </xdr:twoCellAnchor>
  <xdr:oneCellAnchor>
    <xdr:from>
      <xdr:col>0</xdr:col>
      <xdr:colOff>100351</xdr:colOff>
      <xdr:row>16</xdr:row>
      <xdr:rowOff>87390</xdr:rowOff>
    </xdr:from>
    <xdr:ext cx="12000605" cy="2363468"/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100351" y="2381010"/>
          <a:ext cx="12000605" cy="2363468"/>
        </a:xfrm>
        <a:prstGeom prst="rect">
          <a:avLst/>
        </a:prstGeom>
        <a:ln>
          <a:headEnd/>
          <a:tailE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Сегодня школьная форма, от которой так стремились отойти в 90-е годы </a:t>
          </a:r>
          <a:r>
            <a:rPr lang="en-US" sz="1400" b="0" i="0" strike="noStrike">
              <a:solidFill>
                <a:schemeClr val="tx1"/>
              </a:solidFill>
              <a:latin typeface="Arial"/>
              <a:cs typeface="Arial"/>
            </a:rPr>
            <a:t>XX-</a:t>
          </a: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го века, перестала быть «пережитком прошлого».</a:t>
          </a:r>
          <a:r>
            <a:rPr lang="ru-RU" sz="1000" b="0" i="0" strike="noStrike">
              <a:solidFill>
                <a:schemeClr val="tx1"/>
              </a:solidFill>
              <a:latin typeface="Arial"/>
              <a:cs typeface="Arial"/>
            </a:rPr>
            <a:t> </a:t>
          </a: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По данным Всероссийского центра исследования общественного мнения 64% жителей России поддерживают внедрение единой формы одежды в учебные заведения.</a:t>
          </a: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И если споры о том, должна ли она быть одинаковой по всей стране, еще ведутся, то вопрос о необходимости ее введения перестал быть дискуссионным.</a:t>
          </a:r>
        </a:p>
        <a:p>
          <a:pPr algn="l" rtl="1">
            <a:defRPr sz="1000"/>
          </a:pP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Вопреки распространенному мнению о том, что комплект школьной формы – дорогое удовольствие, ее приобретение оборачивается реальной экономией. Дело в том, что хорошо зарекомендовавшие себя производители используют для производства форменной одежды только высококачественные материалы, которые отличаются повышенной носкостью и не боятся многочисленных стирок. А это значит, что при правильном обращении школьная форма может прослужить и не один год.</a:t>
          </a:r>
        </a:p>
        <a:p>
          <a:pPr algn="l" rtl="1">
            <a:defRPr sz="1000"/>
          </a:pPr>
          <a:endParaRPr lang="ru-RU" sz="1400" b="0" i="0" strike="noStrike">
            <a:solidFill>
              <a:schemeClr val="tx1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0</xdr:col>
      <xdr:colOff>0</xdr:colOff>
      <xdr:row>32</xdr:row>
      <xdr:rowOff>69273</xdr:rowOff>
    </xdr:from>
    <xdr:to>
      <xdr:col>7</xdr:col>
      <xdr:colOff>290945</xdr:colOff>
      <xdr:row>67</xdr:row>
      <xdr:rowOff>55418</xdr:rowOff>
    </xdr:to>
    <xdr:pic>
      <xdr:nvPicPr>
        <xdr:cNvPr id="8" name="Рисунок 7" descr="10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045133"/>
          <a:ext cx="6508865" cy="5853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66675</xdr:rowOff>
    </xdr:from>
    <xdr:to>
      <xdr:col>14</xdr:col>
      <xdr:colOff>47625</xdr:colOff>
      <xdr:row>0</xdr:row>
      <xdr:rowOff>95250</xdr:rowOff>
    </xdr:to>
    <xdr:sp macro="" textlink="">
      <xdr:nvSpPr>
        <xdr:cNvPr id="3073" name="Line 49"/>
        <xdr:cNvSpPr>
          <a:spLocks noChangeShapeType="1"/>
        </xdr:cNvSpPr>
      </xdr:nvSpPr>
      <xdr:spPr bwMode="auto">
        <a:xfrm flipV="1">
          <a:off x="47625" y="66675"/>
          <a:ext cx="8020050" cy="28575"/>
        </a:xfrm>
        <a:prstGeom prst="line">
          <a:avLst/>
        </a:prstGeom>
        <a:noFill/>
        <a:ln w="38100" cap="rnd">
          <a:solidFill>
            <a:srgbClr val="80808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2</xdr:col>
      <xdr:colOff>76200</xdr:colOff>
      <xdr:row>1</xdr:row>
      <xdr:rowOff>0</xdr:rowOff>
    </xdr:from>
    <xdr:to>
      <xdr:col>3</xdr:col>
      <xdr:colOff>22860</xdr:colOff>
      <xdr:row>2</xdr:row>
      <xdr:rowOff>610961</xdr:rowOff>
    </xdr:to>
    <xdr:pic>
      <xdr:nvPicPr>
        <xdr:cNvPr id="3074" name="Рисунок 30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1140" y="506920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</xdr:row>
      <xdr:rowOff>0</xdr:rowOff>
    </xdr:from>
    <xdr:to>
      <xdr:col>2</xdr:col>
      <xdr:colOff>714375</xdr:colOff>
      <xdr:row>2</xdr:row>
      <xdr:rowOff>382361</xdr:rowOff>
    </xdr:to>
    <xdr:pic>
      <xdr:nvPicPr>
        <xdr:cNvPr id="3075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2575" y="15906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</xdr:row>
      <xdr:rowOff>38100</xdr:rowOff>
    </xdr:from>
    <xdr:to>
      <xdr:col>7</xdr:col>
      <xdr:colOff>371475</xdr:colOff>
      <xdr:row>18</xdr:row>
      <xdr:rowOff>1</xdr:rowOff>
    </xdr:to>
    <xdr:pic>
      <xdr:nvPicPr>
        <xdr:cNvPr id="3078" name="Picture 1487" descr="3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14575" y="8772525"/>
          <a:ext cx="2705100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24</xdr:row>
      <xdr:rowOff>66675</xdr:rowOff>
    </xdr:from>
    <xdr:to>
      <xdr:col>7</xdr:col>
      <xdr:colOff>447675</xdr:colOff>
      <xdr:row>41</xdr:row>
      <xdr:rowOff>66676</xdr:rowOff>
    </xdr:to>
    <xdr:pic>
      <xdr:nvPicPr>
        <xdr:cNvPr id="3079" name="Picture 1488" descr="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86000" y="15192375"/>
          <a:ext cx="2809875" cy="409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49</xdr:row>
      <xdr:rowOff>104775</xdr:rowOff>
    </xdr:from>
    <xdr:to>
      <xdr:col>7</xdr:col>
      <xdr:colOff>371475</xdr:colOff>
      <xdr:row>65</xdr:row>
      <xdr:rowOff>19050</xdr:rowOff>
    </xdr:to>
    <xdr:pic>
      <xdr:nvPicPr>
        <xdr:cNvPr id="3081" name="Picture 1490" descr="3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4100" y="20650200"/>
          <a:ext cx="2695575" cy="392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5</xdr:row>
      <xdr:rowOff>19050</xdr:rowOff>
    </xdr:from>
    <xdr:to>
      <xdr:col>3</xdr:col>
      <xdr:colOff>161925</xdr:colOff>
      <xdr:row>8</xdr:row>
      <xdr:rowOff>304799</xdr:rowOff>
    </xdr:to>
    <xdr:pic>
      <xdr:nvPicPr>
        <xdr:cNvPr id="3084" name="Picture 1493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90675" y="10220325"/>
          <a:ext cx="7810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31</xdr:row>
      <xdr:rowOff>19050</xdr:rowOff>
    </xdr:from>
    <xdr:to>
      <xdr:col>3</xdr:col>
      <xdr:colOff>161925</xdr:colOff>
      <xdr:row>34</xdr:row>
      <xdr:rowOff>0</xdr:rowOff>
    </xdr:to>
    <xdr:pic>
      <xdr:nvPicPr>
        <xdr:cNvPr id="3085" name="Picture 1494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90675" y="17249775"/>
          <a:ext cx="7810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53</xdr:row>
      <xdr:rowOff>19050</xdr:rowOff>
    </xdr:from>
    <xdr:to>
      <xdr:col>3</xdr:col>
      <xdr:colOff>161925</xdr:colOff>
      <xdr:row>56</xdr:row>
      <xdr:rowOff>133350</xdr:rowOff>
    </xdr:to>
    <xdr:pic>
      <xdr:nvPicPr>
        <xdr:cNvPr id="3086" name="Picture 1495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90675" y="22212300"/>
          <a:ext cx="781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19</xdr:row>
      <xdr:rowOff>104775</xdr:rowOff>
    </xdr:from>
    <xdr:to>
      <xdr:col>7</xdr:col>
      <xdr:colOff>476250</xdr:colOff>
      <xdr:row>21</xdr:row>
      <xdr:rowOff>95251</xdr:rowOff>
    </xdr:to>
    <xdr:pic>
      <xdr:nvPicPr>
        <xdr:cNvPr id="3088" name="Picture 1497" descr="юбка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05050" y="12982575"/>
          <a:ext cx="28194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157843</xdr:colOff>
      <xdr:row>25</xdr:row>
      <xdr:rowOff>18505</xdr:rowOff>
    </xdr:from>
    <xdr:to>
      <xdr:col>25</xdr:col>
      <xdr:colOff>137596</xdr:colOff>
      <xdr:row>49</xdr:row>
      <xdr:rowOff>160020</xdr:rowOff>
    </xdr:to>
    <xdr:pic>
      <xdr:nvPicPr>
        <xdr:cNvPr id="22" name="Рисунок 21" descr="121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827329" y="6887391"/>
          <a:ext cx="3702667" cy="5377543"/>
        </a:xfrm>
        <a:prstGeom prst="rect">
          <a:avLst/>
        </a:prstGeom>
      </xdr:spPr>
    </xdr:pic>
    <xdr:clientData/>
  </xdr:twoCellAnchor>
  <xdr:twoCellAnchor editAs="oneCell">
    <xdr:from>
      <xdr:col>19</xdr:col>
      <xdr:colOff>354874</xdr:colOff>
      <xdr:row>0</xdr:row>
      <xdr:rowOff>39189</xdr:rowOff>
    </xdr:from>
    <xdr:to>
      <xdr:col>25</xdr:col>
      <xdr:colOff>257338</xdr:colOff>
      <xdr:row>20</xdr:row>
      <xdr:rowOff>698863</xdr:rowOff>
    </xdr:to>
    <xdr:pic>
      <xdr:nvPicPr>
        <xdr:cNvPr id="23" name="Рисунок 22" descr="110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024360" y="39189"/>
          <a:ext cx="3625378" cy="5275217"/>
        </a:xfrm>
        <a:prstGeom prst="rect">
          <a:avLst/>
        </a:prstGeom>
      </xdr:spPr>
    </xdr:pic>
    <xdr:clientData/>
  </xdr:twoCellAnchor>
  <xdr:twoCellAnchor editAs="oneCell">
    <xdr:from>
      <xdr:col>17</xdr:col>
      <xdr:colOff>579120</xdr:colOff>
      <xdr:row>48</xdr:row>
      <xdr:rowOff>32657</xdr:rowOff>
    </xdr:from>
    <xdr:to>
      <xdr:col>23</xdr:col>
      <xdr:colOff>481584</xdr:colOff>
      <xdr:row>71</xdr:row>
      <xdr:rowOff>47897</xdr:rowOff>
    </xdr:to>
    <xdr:pic>
      <xdr:nvPicPr>
        <xdr:cNvPr id="24" name="Рисунок 23" descr="130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007634" y="11963400"/>
          <a:ext cx="3625379" cy="51532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123825</xdr:rowOff>
    </xdr:from>
    <xdr:to>
      <xdr:col>14</xdr:col>
      <xdr:colOff>0</xdr:colOff>
      <xdr:row>0</xdr:row>
      <xdr:rowOff>171450</xdr:rowOff>
    </xdr:to>
    <xdr:sp macro="" textlink="">
      <xdr:nvSpPr>
        <xdr:cNvPr id="5121" name="Line 49"/>
        <xdr:cNvSpPr>
          <a:spLocks noChangeShapeType="1"/>
        </xdr:cNvSpPr>
      </xdr:nvSpPr>
      <xdr:spPr bwMode="auto">
        <a:xfrm flipV="1">
          <a:off x="9525" y="123825"/>
          <a:ext cx="8239125" cy="47625"/>
        </a:xfrm>
        <a:prstGeom prst="line">
          <a:avLst/>
        </a:prstGeom>
        <a:noFill/>
        <a:ln w="38100" cap="rnd">
          <a:solidFill>
            <a:srgbClr val="80808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2</xdr:col>
      <xdr:colOff>104775</xdr:colOff>
      <xdr:row>1</xdr:row>
      <xdr:rowOff>0</xdr:rowOff>
    </xdr:from>
    <xdr:to>
      <xdr:col>2</xdr:col>
      <xdr:colOff>790575</xdr:colOff>
      <xdr:row>3</xdr:row>
      <xdr:rowOff>131989</xdr:rowOff>
    </xdr:to>
    <xdr:pic>
      <xdr:nvPicPr>
        <xdr:cNvPr id="5122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1419225"/>
          <a:ext cx="6762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1</xdr:row>
      <xdr:rowOff>123825</xdr:rowOff>
    </xdr:from>
    <xdr:to>
      <xdr:col>7</xdr:col>
      <xdr:colOff>476250</xdr:colOff>
      <xdr:row>20</xdr:row>
      <xdr:rowOff>57150</xdr:rowOff>
    </xdr:to>
    <xdr:pic>
      <xdr:nvPicPr>
        <xdr:cNvPr id="5124" name="Picture 1679" descr="5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68855" y="9732645"/>
          <a:ext cx="2505075" cy="3659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22</xdr:row>
      <xdr:rowOff>133350</xdr:rowOff>
    </xdr:from>
    <xdr:to>
      <xdr:col>7</xdr:col>
      <xdr:colOff>628650</xdr:colOff>
      <xdr:row>43</xdr:row>
      <xdr:rowOff>95250</xdr:rowOff>
    </xdr:to>
    <xdr:pic>
      <xdr:nvPicPr>
        <xdr:cNvPr id="5125" name="Picture 1680" descr="50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24075" y="13782675"/>
          <a:ext cx="2752725" cy="400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582386</xdr:colOff>
      <xdr:row>46</xdr:row>
      <xdr:rowOff>93889</xdr:rowOff>
    </xdr:from>
    <xdr:to>
      <xdr:col>7</xdr:col>
      <xdr:colOff>791936</xdr:colOff>
      <xdr:row>66</xdr:row>
      <xdr:rowOff>65313</xdr:rowOff>
    </xdr:to>
    <xdr:pic>
      <xdr:nvPicPr>
        <xdr:cNvPr id="5127" name="Picture 1682" descr="5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54729" y="8802460"/>
          <a:ext cx="2647950" cy="3814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5</xdr:row>
      <xdr:rowOff>57150</xdr:rowOff>
    </xdr:from>
    <xdr:to>
      <xdr:col>3</xdr:col>
      <xdr:colOff>590550</xdr:colOff>
      <xdr:row>7</xdr:row>
      <xdr:rowOff>362494</xdr:rowOff>
    </xdr:to>
    <xdr:pic>
      <xdr:nvPicPr>
        <xdr:cNvPr id="5128" name="Picture 1683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8775" y="10553700"/>
          <a:ext cx="7715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28</xdr:row>
      <xdr:rowOff>57150</xdr:rowOff>
    </xdr:from>
    <xdr:to>
      <xdr:col>3</xdr:col>
      <xdr:colOff>590550</xdr:colOff>
      <xdr:row>31</xdr:row>
      <xdr:rowOff>1</xdr:rowOff>
    </xdr:to>
    <xdr:pic>
      <xdr:nvPicPr>
        <xdr:cNvPr id="5129" name="Picture 1684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8775" y="14935200"/>
          <a:ext cx="7715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46</xdr:row>
      <xdr:rowOff>0</xdr:rowOff>
    </xdr:from>
    <xdr:to>
      <xdr:col>3</xdr:col>
      <xdr:colOff>371475</xdr:colOff>
      <xdr:row>49</xdr:row>
      <xdr:rowOff>72117</xdr:rowOff>
    </xdr:to>
    <xdr:pic>
      <xdr:nvPicPr>
        <xdr:cNvPr id="5130" name="Picture 1685" descr="шерсть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09700" y="19107150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</xdr:row>
      <xdr:rowOff>0</xdr:rowOff>
    </xdr:from>
    <xdr:to>
      <xdr:col>2</xdr:col>
      <xdr:colOff>781050</xdr:colOff>
      <xdr:row>3</xdr:row>
      <xdr:rowOff>151039</xdr:rowOff>
    </xdr:to>
    <xdr:pic>
      <xdr:nvPicPr>
        <xdr:cNvPr id="5132" name="Рисунок 30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5953125"/>
          <a:ext cx="685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10886</xdr:colOff>
      <xdr:row>29</xdr:row>
      <xdr:rowOff>163286</xdr:rowOff>
    </xdr:from>
    <xdr:to>
      <xdr:col>23</xdr:col>
      <xdr:colOff>214904</xdr:colOff>
      <xdr:row>53</xdr:row>
      <xdr:rowOff>82730</xdr:rowOff>
    </xdr:to>
    <xdr:pic>
      <xdr:nvPicPr>
        <xdr:cNvPr id="15" name="Рисунок 14" descr="508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57857" y="5725886"/>
          <a:ext cx="3132276" cy="4578530"/>
        </a:xfrm>
        <a:prstGeom prst="rect">
          <a:avLst/>
        </a:prstGeom>
      </xdr:spPr>
    </xdr:pic>
    <xdr:clientData/>
  </xdr:twoCellAnchor>
  <xdr:twoCellAnchor editAs="oneCell">
    <xdr:from>
      <xdr:col>16</xdr:col>
      <xdr:colOff>19373</xdr:colOff>
      <xdr:row>31</xdr:row>
      <xdr:rowOff>10885</xdr:rowOff>
    </xdr:from>
    <xdr:to>
      <xdr:col>18</xdr:col>
      <xdr:colOff>195619</xdr:colOff>
      <xdr:row>43</xdr:row>
      <xdr:rowOff>91216</xdr:rowOff>
    </xdr:to>
    <xdr:pic>
      <xdr:nvPicPr>
        <xdr:cNvPr id="16" name="Рисунок 15" descr="50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05630" y="15708085"/>
          <a:ext cx="1395446" cy="2039760"/>
        </a:xfrm>
        <a:prstGeom prst="rect">
          <a:avLst/>
        </a:prstGeom>
      </xdr:spPr>
    </xdr:pic>
    <xdr:clientData/>
  </xdr:twoCellAnchor>
  <xdr:twoCellAnchor editAs="oneCell">
    <xdr:from>
      <xdr:col>16</xdr:col>
      <xdr:colOff>191141</xdr:colOff>
      <xdr:row>14</xdr:row>
      <xdr:rowOff>152399</xdr:rowOff>
    </xdr:from>
    <xdr:to>
      <xdr:col>19</xdr:col>
      <xdr:colOff>404049</xdr:colOff>
      <xdr:row>30</xdr:row>
      <xdr:rowOff>132360</xdr:rowOff>
    </xdr:to>
    <xdr:pic>
      <xdr:nvPicPr>
        <xdr:cNvPr id="17" name="Рисунок 16" descr="51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977398" y="12475028"/>
          <a:ext cx="2041708" cy="2984418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101656</xdr:colOff>
      <xdr:row>1</xdr:row>
      <xdr:rowOff>87084</xdr:rowOff>
    </xdr:from>
    <xdr:to>
      <xdr:col>18</xdr:col>
      <xdr:colOff>401220</xdr:colOff>
      <xdr:row>11</xdr:row>
      <xdr:rowOff>108186</xdr:rowOff>
    </xdr:to>
    <xdr:pic>
      <xdr:nvPicPr>
        <xdr:cNvPr id="18" name="Рисунок 17" descr="51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87913" y="9720941"/>
          <a:ext cx="1518764" cy="2220017"/>
        </a:xfrm>
        <a:prstGeom prst="rect">
          <a:avLst/>
        </a:prstGeom>
      </xdr:spPr>
    </xdr:pic>
    <xdr:clientData/>
  </xdr:twoCellAnchor>
  <xdr:twoCellAnchor editAs="oneCell">
    <xdr:from>
      <xdr:col>19</xdr:col>
      <xdr:colOff>229886</xdr:colOff>
      <xdr:row>2</xdr:row>
      <xdr:rowOff>293913</xdr:rowOff>
    </xdr:from>
    <xdr:to>
      <xdr:col>23</xdr:col>
      <xdr:colOff>120936</xdr:colOff>
      <xdr:row>20</xdr:row>
      <xdr:rowOff>18701</xdr:rowOff>
    </xdr:to>
    <xdr:pic>
      <xdr:nvPicPr>
        <xdr:cNvPr id="19" name="Рисунок 18" descr="51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844943" y="10091056"/>
          <a:ext cx="2209708" cy="32299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6</xdr:row>
      <xdr:rowOff>47625</xdr:rowOff>
    </xdr:from>
    <xdr:to>
      <xdr:col>2</xdr:col>
      <xdr:colOff>657225</xdr:colOff>
      <xdr:row>8</xdr:row>
      <xdr:rowOff>133350</xdr:rowOff>
    </xdr:to>
    <xdr:pic>
      <xdr:nvPicPr>
        <xdr:cNvPr id="6145" name="Рисунок 29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5" y="1171575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123825</xdr:rowOff>
    </xdr:from>
    <xdr:to>
      <xdr:col>13</xdr:col>
      <xdr:colOff>0</xdr:colOff>
      <xdr:row>0</xdr:row>
      <xdr:rowOff>171450</xdr:rowOff>
    </xdr:to>
    <xdr:sp macro="" textlink="">
      <xdr:nvSpPr>
        <xdr:cNvPr id="6146" name="Line 49"/>
        <xdr:cNvSpPr>
          <a:spLocks noChangeShapeType="1"/>
        </xdr:cNvSpPr>
      </xdr:nvSpPr>
      <xdr:spPr bwMode="auto">
        <a:xfrm flipV="1">
          <a:off x="0" y="123825"/>
          <a:ext cx="8801100" cy="47625"/>
        </a:xfrm>
        <a:prstGeom prst="line">
          <a:avLst/>
        </a:prstGeom>
        <a:noFill/>
        <a:ln w="38100" cap="rnd">
          <a:solidFill>
            <a:srgbClr val="80808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2</xdr:col>
      <xdr:colOff>209550</xdr:colOff>
      <xdr:row>49</xdr:row>
      <xdr:rowOff>66675</xdr:rowOff>
    </xdr:from>
    <xdr:to>
      <xdr:col>2</xdr:col>
      <xdr:colOff>704850</xdr:colOff>
      <xdr:row>52</xdr:row>
      <xdr:rowOff>0</xdr:rowOff>
    </xdr:to>
    <xdr:pic>
      <xdr:nvPicPr>
        <xdr:cNvPr id="6147" name="Рисунок 30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5875" y="10887075"/>
          <a:ext cx="4953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70</xdr:row>
      <xdr:rowOff>685800</xdr:rowOff>
    </xdr:from>
    <xdr:to>
      <xdr:col>4</xdr:col>
      <xdr:colOff>180975</xdr:colOff>
      <xdr:row>73</xdr:row>
      <xdr:rowOff>142875</xdr:rowOff>
    </xdr:to>
    <xdr:pic>
      <xdr:nvPicPr>
        <xdr:cNvPr id="6148" name="Рисунок 30" descr="хлопок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52650" y="15992475"/>
          <a:ext cx="4667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76</xdr:row>
      <xdr:rowOff>0</xdr:rowOff>
    </xdr:from>
    <xdr:to>
      <xdr:col>3</xdr:col>
      <xdr:colOff>171450</xdr:colOff>
      <xdr:row>76</xdr:row>
      <xdr:rowOff>443865</xdr:rowOff>
    </xdr:to>
    <xdr:pic>
      <xdr:nvPicPr>
        <xdr:cNvPr id="6149" name="Рисунок 30" descr="хлопок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43050" y="18354675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</xdr:row>
      <xdr:rowOff>0</xdr:rowOff>
    </xdr:from>
    <xdr:to>
      <xdr:col>7</xdr:col>
      <xdr:colOff>552450</xdr:colOff>
      <xdr:row>18</xdr:row>
      <xdr:rowOff>104775</xdr:rowOff>
    </xdr:to>
    <xdr:pic>
      <xdr:nvPicPr>
        <xdr:cNvPr id="6150" name="Picture 1615" descr="40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57475" y="190500"/>
          <a:ext cx="2162175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41</xdr:row>
      <xdr:rowOff>133350</xdr:rowOff>
    </xdr:from>
    <xdr:to>
      <xdr:col>7</xdr:col>
      <xdr:colOff>742950</xdr:colOff>
      <xdr:row>57</xdr:row>
      <xdr:rowOff>152400</xdr:rowOff>
    </xdr:to>
    <xdr:pic>
      <xdr:nvPicPr>
        <xdr:cNvPr id="6151" name="Picture 1616" descr="4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14625" y="9496425"/>
          <a:ext cx="2295525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622935</xdr:colOff>
      <xdr:row>59</xdr:row>
      <xdr:rowOff>320040</xdr:rowOff>
    </xdr:from>
    <xdr:to>
      <xdr:col>7</xdr:col>
      <xdr:colOff>1489710</xdr:colOff>
      <xdr:row>73</xdr:row>
      <xdr:rowOff>135255</xdr:rowOff>
    </xdr:to>
    <xdr:pic>
      <xdr:nvPicPr>
        <xdr:cNvPr id="6152" name="Picture 1618" descr="33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54755" y="13304520"/>
          <a:ext cx="2116455" cy="303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61</xdr:row>
      <xdr:rowOff>123825</xdr:rowOff>
    </xdr:from>
    <xdr:to>
      <xdr:col>5</xdr:col>
      <xdr:colOff>561975</xdr:colOff>
      <xdr:row>69</xdr:row>
      <xdr:rowOff>161925</xdr:rowOff>
    </xdr:to>
    <xdr:pic>
      <xdr:nvPicPr>
        <xdr:cNvPr id="6154" name="Picture 1620" descr="ТОЛ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81100" y="13973175"/>
          <a:ext cx="24288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26</xdr:row>
      <xdr:rowOff>47625</xdr:rowOff>
    </xdr:from>
    <xdr:to>
      <xdr:col>2</xdr:col>
      <xdr:colOff>657225</xdr:colOff>
      <xdr:row>28</xdr:row>
      <xdr:rowOff>104775</xdr:rowOff>
    </xdr:to>
    <xdr:pic>
      <xdr:nvPicPr>
        <xdr:cNvPr id="6155" name="Рисунок 29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5" y="5724525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26</xdr:row>
      <xdr:rowOff>95250</xdr:rowOff>
    </xdr:from>
    <xdr:to>
      <xdr:col>6</xdr:col>
      <xdr:colOff>57150</xdr:colOff>
      <xdr:row>33</xdr:row>
      <xdr:rowOff>38100</xdr:rowOff>
    </xdr:to>
    <xdr:pic>
      <xdr:nvPicPr>
        <xdr:cNvPr id="6156" name="Picture 1625" descr="ЖИЛ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33575" y="5772150"/>
          <a:ext cx="1781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26</xdr:row>
      <xdr:rowOff>95250</xdr:rowOff>
    </xdr:from>
    <xdr:to>
      <xdr:col>7</xdr:col>
      <xdr:colOff>1352550</xdr:colOff>
      <xdr:row>33</xdr:row>
      <xdr:rowOff>38100</xdr:rowOff>
    </xdr:to>
    <xdr:pic>
      <xdr:nvPicPr>
        <xdr:cNvPr id="6157" name="Picture 1626" descr="жил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00475" y="5772150"/>
          <a:ext cx="18192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589830</xdr:colOff>
      <xdr:row>40</xdr:row>
      <xdr:rowOff>99060</xdr:rowOff>
    </xdr:from>
    <xdr:to>
      <xdr:col>17</xdr:col>
      <xdr:colOff>341333</xdr:colOff>
      <xdr:row>51</xdr:row>
      <xdr:rowOff>83820</xdr:rowOff>
    </xdr:to>
    <xdr:pic>
      <xdr:nvPicPr>
        <xdr:cNvPr id="15" name="Рисунок 14" descr="40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96770" y="8412480"/>
          <a:ext cx="1907963" cy="2788920"/>
        </a:xfrm>
        <a:prstGeom prst="rect">
          <a:avLst/>
        </a:prstGeom>
      </xdr:spPr>
    </xdr:pic>
    <xdr:clientData/>
  </xdr:twoCellAnchor>
  <xdr:twoCellAnchor editAs="oneCell">
    <xdr:from>
      <xdr:col>15</xdr:col>
      <xdr:colOff>81505</xdr:colOff>
      <xdr:row>51</xdr:row>
      <xdr:rowOff>91440</xdr:rowOff>
    </xdr:from>
    <xdr:to>
      <xdr:col>16</xdr:col>
      <xdr:colOff>534923</xdr:colOff>
      <xdr:row>59</xdr:row>
      <xdr:rowOff>190500</xdr:rowOff>
    </xdr:to>
    <xdr:pic>
      <xdr:nvPicPr>
        <xdr:cNvPr id="16" name="Рисунок 15" descr="40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528525" y="11209020"/>
          <a:ext cx="1344958" cy="19659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251820</xdr:colOff>
      <xdr:row>0</xdr:row>
      <xdr:rowOff>152400</xdr:rowOff>
    </xdr:from>
    <xdr:to>
      <xdr:col>19</xdr:col>
      <xdr:colOff>399835</xdr:colOff>
      <xdr:row>20</xdr:row>
      <xdr:rowOff>838200</xdr:rowOff>
    </xdr:to>
    <xdr:pic>
      <xdr:nvPicPr>
        <xdr:cNvPr id="18" name="Рисунок 17" descr="32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698840" y="152400"/>
          <a:ext cx="2914075" cy="42595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3</xdr:row>
      <xdr:rowOff>95250</xdr:rowOff>
    </xdr:from>
    <xdr:to>
      <xdr:col>3</xdr:col>
      <xdr:colOff>38100</xdr:colOff>
      <xdr:row>6</xdr:row>
      <xdr:rowOff>66675</xdr:rowOff>
    </xdr:to>
    <xdr:pic>
      <xdr:nvPicPr>
        <xdr:cNvPr id="7169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8275" y="647700"/>
          <a:ext cx="571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542925</xdr:colOff>
      <xdr:row>0</xdr:row>
      <xdr:rowOff>28575</xdr:rowOff>
    </xdr:from>
    <xdr:to>
      <xdr:col>6</xdr:col>
      <xdr:colOff>533400</xdr:colOff>
      <xdr:row>14</xdr:row>
      <xdr:rowOff>142875</xdr:rowOff>
    </xdr:to>
    <xdr:pic>
      <xdr:nvPicPr>
        <xdr:cNvPr id="7170" name="Picture 420" descr="1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14600" y="28575"/>
          <a:ext cx="181927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18</xdr:row>
      <xdr:rowOff>57150</xdr:rowOff>
    </xdr:from>
    <xdr:to>
      <xdr:col>6</xdr:col>
      <xdr:colOff>523875</xdr:colOff>
      <xdr:row>31</xdr:row>
      <xdr:rowOff>34290</xdr:rowOff>
    </xdr:to>
    <xdr:pic>
      <xdr:nvPicPr>
        <xdr:cNvPr id="7171" name="Picture 421" descr="1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81275" y="5076825"/>
          <a:ext cx="1743075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22</xdr:row>
      <xdr:rowOff>104775</xdr:rowOff>
    </xdr:from>
    <xdr:to>
      <xdr:col>3</xdr:col>
      <xdr:colOff>38100</xdr:colOff>
      <xdr:row>25</xdr:row>
      <xdr:rowOff>20955</xdr:rowOff>
    </xdr:to>
    <xdr:pic>
      <xdr:nvPicPr>
        <xdr:cNvPr id="7172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38275" y="5781675"/>
          <a:ext cx="571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46</xdr:row>
      <xdr:rowOff>76200</xdr:rowOff>
    </xdr:from>
    <xdr:to>
      <xdr:col>4</xdr:col>
      <xdr:colOff>95250</xdr:colOff>
      <xdr:row>49</xdr:row>
      <xdr:rowOff>95250</xdr:rowOff>
    </xdr:to>
    <xdr:pic>
      <xdr:nvPicPr>
        <xdr:cNvPr id="7173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0248900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57</xdr:row>
      <xdr:rowOff>95250</xdr:rowOff>
    </xdr:from>
    <xdr:to>
      <xdr:col>3</xdr:col>
      <xdr:colOff>38100</xdr:colOff>
      <xdr:row>59</xdr:row>
      <xdr:rowOff>228600</xdr:rowOff>
    </xdr:to>
    <xdr:pic>
      <xdr:nvPicPr>
        <xdr:cNvPr id="7174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38275" y="12334875"/>
          <a:ext cx="571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87</xdr:row>
      <xdr:rowOff>57150</xdr:rowOff>
    </xdr:from>
    <xdr:to>
      <xdr:col>4</xdr:col>
      <xdr:colOff>247650</xdr:colOff>
      <xdr:row>90</xdr:row>
      <xdr:rowOff>95250</xdr:rowOff>
    </xdr:to>
    <xdr:pic>
      <xdr:nvPicPr>
        <xdr:cNvPr id="7175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57425" y="18249900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36</xdr:row>
      <xdr:rowOff>190500</xdr:rowOff>
    </xdr:from>
    <xdr:to>
      <xdr:col>7</xdr:col>
      <xdr:colOff>581025</xdr:colOff>
      <xdr:row>49</xdr:row>
      <xdr:rowOff>68580</xdr:rowOff>
    </xdr:to>
    <xdr:pic>
      <xdr:nvPicPr>
        <xdr:cNvPr id="7177" name="Picture 429" descr="12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62325" y="8391525"/>
          <a:ext cx="1628775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54</xdr:row>
      <xdr:rowOff>142875</xdr:rowOff>
    </xdr:from>
    <xdr:to>
      <xdr:col>7</xdr:col>
      <xdr:colOff>247650</xdr:colOff>
      <xdr:row>72</xdr:row>
      <xdr:rowOff>38100</xdr:rowOff>
    </xdr:to>
    <xdr:pic>
      <xdr:nvPicPr>
        <xdr:cNvPr id="7178" name="Picture 430" descr="10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1677650"/>
          <a:ext cx="240982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485775</xdr:colOff>
      <xdr:row>76</xdr:row>
      <xdr:rowOff>133350</xdr:rowOff>
    </xdr:from>
    <xdr:to>
      <xdr:col>8</xdr:col>
      <xdr:colOff>9525</xdr:colOff>
      <xdr:row>90</xdr:row>
      <xdr:rowOff>142875</xdr:rowOff>
    </xdr:to>
    <xdr:pic>
      <xdr:nvPicPr>
        <xdr:cNvPr id="7179" name="Picture 431" descr="12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7050" y="15954375"/>
          <a:ext cx="196215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37</xdr:row>
      <xdr:rowOff>9525</xdr:rowOff>
    </xdr:from>
    <xdr:to>
      <xdr:col>5</xdr:col>
      <xdr:colOff>409575</xdr:colOff>
      <xdr:row>45</xdr:row>
      <xdr:rowOff>40005</xdr:rowOff>
    </xdr:to>
    <xdr:pic>
      <xdr:nvPicPr>
        <xdr:cNvPr id="7181" name="Picture 433" descr="ЖАК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57300" y="8534400"/>
          <a:ext cx="23431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83</xdr:row>
      <xdr:rowOff>76200</xdr:rowOff>
    </xdr:from>
    <xdr:to>
      <xdr:col>5</xdr:col>
      <xdr:colOff>209550</xdr:colOff>
      <xdr:row>86</xdr:row>
      <xdr:rowOff>285750</xdr:rowOff>
    </xdr:to>
    <xdr:pic>
      <xdr:nvPicPr>
        <xdr:cNvPr id="7182" name="Picture 434" descr="куртка дев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66825" y="17106900"/>
          <a:ext cx="21336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76</xdr:row>
      <xdr:rowOff>114300</xdr:rowOff>
    </xdr:from>
    <xdr:to>
      <xdr:col>5</xdr:col>
      <xdr:colOff>238125</xdr:colOff>
      <xdr:row>82</xdr:row>
      <xdr:rowOff>104775</xdr:rowOff>
    </xdr:to>
    <xdr:pic>
      <xdr:nvPicPr>
        <xdr:cNvPr id="7183" name="Picture 435" descr="куртка дев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85875" y="15935325"/>
          <a:ext cx="2143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104775</xdr:colOff>
      <xdr:row>21</xdr:row>
      <xdr:rowOff>123825</xdr:rowOff>
    </xdr:from>
    <xdr:to>
      <xdr:col>18</xdr:col>
      <xdr:colOff>278130</xdr:colOff>
      <xdr:row>30</xdr:row>
      <xdr:rowOff>137160</xdr:rowOff>
    </xdr:to>
    <xdr:pic>
      <xdr:nvPicPr>
        <xdr:cNvPr id="7184" name="Picture 436" descr="жак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67825" y="5638800"/>
          <a:ext cx="29241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491490</xdr:colOff>
      <xdr:row>1</xdr:row>
      <xdr:rowOff>45720</xdr:rowOff>
    </xdr:from>
    <xdr:to>
      <xdr:col>17</xdr:col>
      <xdr:colOff>310515</xdr:colOff>
      <xdr:row>11</xdr:row>
      <xdr:rowOff>34290</xdr:rowOff>
    </xdr:to>
    <xdr:pic>
      <xdr:nvPicPr>
        <xdr:cNvPr id="7185" name="Picture 437" descr="жак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185910" y="213360"/>
          <a:ext cx="2623185" cy="1855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297180</xdr:colOff>
      <xdr:row>2</xdr:row>
      <xdr:rowOff>64212</xdr:rowOff>
    </xdr:from>
    <xdr:to>
      <xdr:col>20</xdr:col>
      <xdr:colOff>504443</xdr:colOff>
      <xdr:row>16</xdr:row>
      <xdr:rowOff>510540</xdr:rowOff>
    </xdr:to>
    <xdr:pic>
      <xdr:nvPicPr>
        <xdr:cNvPr id="19" name="Рисунок 18" descr="1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795760" y="422352"/>
          <a:ext cx="2036063" cy="2976168"/>
        </a:xfrm>
        <a:prstGeom prst="rect">
          <a:avLst/>
        </a:prstGeom>
      </xdr:spPr>
    </xdr:pic>
    <xdr:clientData/>
  </xdr:twoCellAnchor>
  <xdr:twoCellAnchor editAs="oneCell">
    <xdr:from>
      <xdr:col>15</xdr:col>
      <xdr:colOff>332694</xdr:colOff>
      <xdr:row>14</xdr:row>
      <xdr:rowOff>45720</xdr:rowOff>
    </xdr:from>
    <xdr:to>
      <xdr:col>17</xdr:col>
      <xdr:colOff>334923</xdr:colOff>
      <xdr:row>20</xdr:row>
      <xdr:rowOff>53340</xdr:rowOff>
    </xdr:to>
    <xdr:pic>
      <xdr:nvPicPr>
        <xdr:cNvPr id="20" name="Рисунок 19" descr="33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452054" y="2583180"/>
          <a:ext cx="1381449" cy="2019300"/>
        </a:xfrm>
        <a:prstGeom prst="rect">
          <a:avLst/>
        </a:prstGeom>
      </xdr:spPr>
    </xdr:pic>
    <xdr:clientData/>
  </xdr:twoCellAnchor>
  <xdr:twoCellAnchor editAs="oneCell">
    <xdr:from>
      <xdr:col>17</xdr:col>
      <xdr:colOff>175260</xdr:colOff>
      <xdr:row>35</xdr:row>
      <xdr:rowOff>152734</xdr:rowOff>
    </xdr:from>
    <xdr:to>
      <xdr:col>20</xdr:col>
      <xdr:colOff>306324</xdr:colOff>
      <xdr:row>50</xdr:row>
      <xdr:rowOff>144779</xdr:rowOff>
    </xdr:to>
    <xdr:pic>
      <xdr:nvPicPr>
        <xdr:cNvPr id="21" name="Рисунок 20" descr="33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673840" y="7742254"/>
          <a:ext cx="1959864" cy="28647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60</xdr:row>
      <xdr:rowOff>57150</xdr:rowOff>
    </xdr:from>
    <xdr:to>
      <xdr:col>2</xdr:col>
      <xdr:colOff>695325</xdr:colOff>
      <xdr:row>62</xdr:row>
      <xdr:rowOff>104775</xdr:rowOff>
    </xdr:to>
    <xdr:pic>
      <xdr:nvPicPr>
        <xdr:cNvPr id="8194" name="Рисунок 29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7775" y="12068175"/>
          <a:ext cx="581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464820</xdr:colOff>
      <xdr:row>39</xdr:row>
      <xdr:rowOff>80010</xdr:rowOff>
    </xdr:from>
    <xdr:to>
      <xdr:col>3</xdr:col>
      <xdr:colOff>251460</xdr:colOff>
      <xdr:row>41</xdr:row>
      <xdr:rowOff>184785</xdr:rowOff>
    </xdr:to>
    <xdr:pic>
      <xdr:nvPicPr>
        <xdr:cNvPr id="8195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0680" y="7692390"/>
          <a:ext cx="548640" cy="584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544830</xdr:colOff>
      <xdr:row>38</xdr:row>
      <xdr:rowOff>66675</xdr:rowOff>
    </xdr:from>
    <xdr:to>
      <xdr:col>7</xdr:col>
      <xdr:colOff>142875</xdr:colOff>
      <xdr:row>52</xdr:row>
      <xdr:rowOff>104775</xdr:rowOff>
    </xdr:to>
    <xdr:pic>
      <xdr:nvPicPr>
        <xdr:cNvPr id="8202" name="Picture 16373" descr="8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2690" y="7473315"/>
          <a:ext cx="2097405" cy="2979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55</xdr:row>
      <xdr:rowOff>38100</xdr:rowOff>
    </xdr:from>
    <xdr:to>
      <xdr:col>7</xdr:col>
      <xdr:colOff>476250</xdr:colOff>
      <xdr:row>71</xdr:row>
      <xdr:rowOff>142875</xdr:rowOff>
    </xdr:to>
    <xdr:pic>
      <xdr:nvPicPr>
        <xdr:cNvPr id="8203" name="Picture 16374" descr="80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66975" y="10953750"/>
          <a:ext cx="2324100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</xdr:row>
      <xdr:rowOff>19050</xdr:rowOff>
    </xdr:from>
    <xdr:to>
      <xdr:col>2</xdr:col>
      <xdr:colOff>590550</xdr:colOff>
      <xdr:row>8</xdr:row>
      <xdr:rowOff>95250</xdr:rowOff>
    </xdr:to>
    <xdr:pic>
      <xdr:nvPicPr>
        <xdr:cNvPr id="8212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1100" y="971550"/>
          <a:ext cx="5429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140970</xdr:colOff>
      <xdr:row>0</xdr:row>
      <xdr:rowOff>53340</xdr:rowOff>
    </xdr:from>
    <xdr:to>
      <xdr:col>7</xdr:col>
      <xdr:colOff>150495</xdr:colOff>
      <xdr:row>15</xdr:row>
      <xdr:rowOff>167640</xdr:rowOff>
    </xdr:to>
    <xdr:pic>
      <xdr:nvPicPr>
        <xdr:cNvPr id="8213" name="Picture 16386" descr="карта-флаг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93670" y="53340"/>
          <a:ext cx="1884045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23</xdr:row>
      <xdr:rowOff>19050</xdr:rowOff>
    </xdr:from>
    <xdr:to>
      <xdr:col>2</xdr:col>
      <xdr:colOff>590550</xdr:colOff>
      <xdr:row>26</xdr:row>
      <xdr:rowOff>95250</xdr:rowOff>
    </xdr:to>
    <xdr:pic>
      <xdr:nvPicPr>
        <xdr:cNvPr id="8214" name="Рисунок 31" descr="хлопок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1100" y="4819650"/>
          <a:ext cx="5429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18</xdr:row>
      <xdr:rowOff>76200</xdr:rowOff>
    </xdr:from>
    <xdr:to>
      <xdr:col>7</xdr:col>
      <xdr:colOff>171450</xdr:colOff>
      <xdr:row>29</xdr:row>
      <xdr:rowOff>28575</xdr:rowOff>
    </xdr:to>
    <xdr:pic>
      <xdr:nvPicPr>
        <xdr:cNvPr id="8215" name="Рисунок 72" descr="буквы золото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3162300"/>
          <a:ext cx="1800225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133350</xdr:colOff>
      <xdr:row>39</xdr:row>
      <xdr:rowOff>142875</xdr:rowOff>
    </xdr:from>
    <xdr:to>
      <xdr:col>21</xdr:col>
      <xdr:colOff>142875</xdr:colOff>
      <xdr:row>50</xdr:row>
      <xdr:rowOff>133350</xdr:rowOff>
    </xdr:to>
    <xdr:pic>
      <xdr:nvPicPr>
        <xdr:cNvPr id="8216" name="Picture 16390" descr="ле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182100" y="7458075"/>
          <a:ext cx="2524125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142875</xdr:colOff>
      <xdr:row>1</xdr:row>
      <xdr:rowOff>219075</xdr:rowOff>
    </xdr:from>
    <xdr:to>
      <xdr:col>21</xdr:col>
      <xdr:colOff>276225</xdr:colOff>
      <xdr:row>15</xdr:row>
      <xdr:rowOff>47625</xdr:rowOff>
    </xdr:to>
    <xdr:pic>
      <xdr:nvPicPr>
        <xdr:cNvPr id="8217" name="Рисунок 67" descr="джемперы 1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191625" y="390525"/>
          <a:ext cx="26479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171450</xdr:colOff>
      <xdr:row>19</xdr:row>
      <xdr:rowOff>66675</xdr:rowOff>
    </xdr:from>
    <xdr:to>
      <xdr:col>21</xdr:col>
      <xdr:colOff>276225</xdr:colOff>
      <xdr:row>35</xdr:row>
      <xdr:rowOff>38100</xdr:rowOff>
    </xdr:to>
    <xdr:pic>
      <xdr:nvPicPr>
        <xdr:cNvPr id="8218" name="Рисунок 75" descr="image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220200" y="4086225"/>
          <a:ext cx="2619375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104775</xdr:colOff>
      <xdr:row>59</xdr:row>
      <xdr:rowOff>57150</xdr:rowOff>
    </xdr:from>
    <xdr:to>
      <xdr:col>22</xdr:col>
      <xdr:colOff>314325</xdr:colOff>
      <xdr:row>69</xdr:row>
      <xdr:rowOff>57150</xdr:rowOff>
    </xdr:to>
    <xdr:pic>
      <xdr:nvPicPr>
        <xdr:cNvPr id="8219" name="Picture 16394" descr="п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53525" y="11877675"/>
          <a:ext cx="32480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60960</xdr:colOff>
      <xdr:row>40</xdr:row>
      <xdr:rowOff>219075</xdr:rowOff>
    </xdr:from>
    <xdr:to>
      <xdr:col>18</xdr:col>
      <xdr:colOff>464820</xdr:colOff>
      <xdr:row>42</xdr:row>
      <xdr:rowOff>66675</xdr:rowOff>
    </xdr:to>
    <xdr:sp macro="" textlink="">
      <xdr:nvSpPr>
        <xdr:cNvPr id="34" name="Блок-схема: сопоставление 33"/>
        <xdr:cNvSpPr/>
      </xdr:nvSpPr>
      <xdr:spPr>
        <a:xfrm rot="5400000">
          <a:off x="10618470" y="7850505"/>
          <a:ext cx="274320" cy="403860"/>
        </a:xfrm>
        <a:prstGeom prst="flowChartCollate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1</xdr:row>
      <xdr:rowOff>28575</xdr:rowOff>
    </xdr:from>
    <xdr:to>
      <xdr:col>7</xdr:col>
      <xdr:colOff>361950</xdr:colOff>
      <xdr:row>20</xdr:row>
      <xdr:rowOff>114300</xdr:rowOff>
    </xdr:to>
    <xdr:pic>
      <xdr:nvPicPr>
        <xdr:cNvPr id="9217" name="Picture 16" descr="2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923925"/>
          <a:ext cx="2581275" cy="376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0</xdr:row>
      <xdr:rowOff>57150</xdr:rowOff>
    </xdr:from>
    <xdr:to>
      <xdr:col>7</xdr:col>
      <xdr:colOff>19050</xdr:colOff>
      <xdr:row>16</xdr:row>
      <xdr:rowOff>95250</xdr:rowOff>
    </xdr:to>
    <xdr:pic>
      <xdr:nvPicPr>
        <xdr:cNvPr id="10241" name="Picture 1" descr="16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7425" y="57150"/>
          <a:ext cx="202882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19</xdr:row>
      <xdr:rowOff>104775</xdr:rowOff>
    </xdr:from>
    <xdr:to>
      <xdr:col>7</xdr:col>
      <xdr:colOff>171450</xdr:colOff>
      <xdr:row>37</xdr:row>
      <xdr:rowOff>95250</xdr:rowOff>
    </xdr:to>
    <xdr:pic>
      <xdr:nvPicPr>
        <xdr:cNvPr id="10242" name="Picture 2" descr="16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19325" y="3952875"/>
          <a:ext cx="221932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222388</xdr:colOff>
      <xdr:row>7</xdr:row>
      <xdr:rowOff>169792</xdr:rowOff>
    </xdr:from>
    <xdr:to>
      <xdr:col>2</xdr:col>
      <xdr:colOff>708163</xdr:colOff>
      <xdr:row>9</xdr:row>
      <xdr:rowOff>100219</xdr:rowOff>
    </xdr:to>
    <xdr:pic>
      <xdr:nvPicPr>
        <xdr:cNvPr id="1025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1588" y="1382366"/>
          <a:ext cx="485775" cy="420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45968</xdr:colOff>
      <xdr:row>3</xdr:row>
      <xdr:rowOff>125896</xdr:rowOff>
    </xdr:from>
    <xdr:to>
      <xdr:col>5</xdr:col>
      <xdr:colOff>217325</xdr:colOff>
      <xdr:row>14</xdr:row>
      <xdr:rowOff>149501</xdr:rowOff>
    </xdr:to>
    <xdr:pic>
      <xdr:nvPicPr>
        <xdr:cNvPr id="1034" name="Picture 82" descr="9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6681" y="662609"/>
          <a:ext cx="1390557" cy="2018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384313</xdr:colOff>
      <xdr:row>0</xdr:row>
      <xdr:rowOff>79513</xdr:rowOff>
    </xdr:from>
    <xdr:to>
      <xdr:col>7</xdr:col>
      <xdr:colOff>198782</xdr:colOff>
      <xdr:row>7</xdr:row>
      <xdr:rowOff>231761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4226" y="79513"/>
          <a:ext cx="1033669" cy="1364822"/>
        </a:xfrm>
        <a:prstGeom prst="rect">
          <a:avLst/>
        </a:prstGeom>
      </xdr:spPr>
    </xdr:pic>
    <xdr:clientData/>
  </xdr:twoCellAnchor>
  <xdr:twoCellAnchor editAs="oneCell">
    <xdr:from>
      <xdr:col>6</xdr:col>
      <xdr:colOff>165653</xdr:colOff>
      <xdr:row>7</xdr:row>
      <xdr:rowOff>218660</xdr:rowOff>
    </xdr:from>
    <xdr:to>
      <xdr:col>8</xdr:col>
      <xdr:colOff>13345</xdr:colOff>
      <xdr:row>16</xdr:row>
      <xdr:rowOff>97934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55166" y="1431234"/>
          <a:ext cx="1066892" cy="1542422"/>
        </a:xfrm>
        <a:prstGeom prst="rect">
          <a:avLst/>
        </a:prstGeom>
      </xdr:spPr>
    </xdr:pic>
    <xdr:clientData/>
  </xdr:twoCellAnchor>
  <xdr:twoCellAnchor editAs="oneCell">
    <xdr:from>
      <xdr:col>2</xdr:col>
      <xdr:colOff>26503</xdr:colOff>
      <xdr:row>0</xdr:row>
      <xdr:rowOff>0</xdr:rowOff>
    </xdr:from>
    <xdr:to>
      <xdr:col>3</xdr:col>
      <xdr:colOff>9337</xdr:colOff>
      <xdr:row>6</xdr:row>
      <xdr:rowOff>149189</xdr:rowOff>
    </xdr:to>
    <xdr:pic>
      <xdr:nvPicPr>
        <xdr:cNvPr id="16" name="Рисунок 15" descr="image272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45703" y="0"/>
          <a:ext cx="824347" cy="11961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nashaforma.ru/manufacturers-list/sort/45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T25"/>
  <sheetViews>
    <sheetView showGridLines="0" view="pageBreakPreview" zoomScaleSheetLayoutView="100" workbookViewId="0">
      <selection sqref="A1:XFD1"/>
    </sheetView>
  </sheetViews>
  <sheetFormatPr defaultRowHeight="13.2"/>
  <cols>
    <col min="1" max="1" width="7.109375" customWidth="1"/>
    <col min="3" max="3" width="10" customWidth="1"/>
    <col min="8" max="8" width="18.33203125" customWidth="1"/>
    <col min="9" max="9" width="9.5546875" customWidth="1"/>
    <col min="10" max="10" width="6.44140625" customWidth="1"/>
    <col min="11" max="11" width="9" customWidth="1"/>
    <col min="12" max="12" width="6.33203125" customWidth="1"/>
    <col min="13" max="13" width="14" customWidth="1"/>
    <col min="20" max="20" width="7.109375" customWidth="1"/>
  </cols>
  <sheetData>
    <row r="1" spans="1:20">
      <c r="B1" s="1"/>
      <c r="C1" s="1"/>
      <c r="D1" s="2"/>
      <c r="E1" s="1"/>
      <c r="F1" s="1"/>
      <c r="G1" s="1"/>
      <c r="H1" s="1"/>
      <c r="I1" s="1"/>
      <c r="J1" s="1"/>
    </row>
    <row r="2" spans="1:20" ht="25.5" customHeight="1">
      <c r="A2" s="286" t="s">
        <v>62</v>
      </c>
      <c r="B2" s="287"/>
      <c r="C2" s="3"/>
      <c r="D2" s="4"/>
      <c r="E2" s="5"/>
      <c r="F2" s="6"/>
      <c r="G2" s="6"/>
      <c r="H2" s="6"/>
      <c r="I2" s="13" t="s">
        <v>76</v>
      </c>
      <c r="J2" s="88" t="s">
        <v>59</v>
      </c>
      <c r="K2" s="13" t="s">
        <v>77</v>
      </c>
      <c r="L2" s="88" t="s">
        <v>60</v>
      </c>
      <c r="M2" s="13" t="s">
        <v>110</v>
      </c>
      <c r="N2" s="91" t="s">
        <v>95</v>
      </c>
      <c r="R2" s="283"/>
      <c r="S2" s="283"/>
      <c r="T2" s="283"/>
    </row>
    <row r="3" spans="1:20" ht="13.8">
      <c r="A3" s="286" t="s">
        <v>76</v>
      </c>
      <c r="B3" s="287"/>
      <c r="C3" s="3"/>
      <c r="D3" s="4"/>
      <c r="E3" s="5"/>
      <c r="F3" s="6"/>
      <c r="G3" s="6"/>
      <c r="H3" s="6"/>
      <c r="I3" s="10" t="s">
        <v>33</v>
      </c>
      <c r="J3" s="67"/>
      <c r="K3" s="10" t="s">
        <v>45</v>
      </c>
      <c r="L3" s="71"/>
      <c r="M3" s="90" t="s">
        <v>96</v>
      </c>
      <c r="N3" s="89"/>
      <c r="R3" s="283"/>
      <c r="S3" s="283"/>
      <c r="T3" s="283"/>
    </row>
    <row r="4" spans="1:20" ht="13.8">
      <c r="A4" s="286" t="s">
        <v>77</v>
      </c>
      <c r="B4" s="287"/>
      <c r="C4" s="3"/>
      <c r="D4" s="4"/>
      <c r="E4" s="5"/>
      <c r="F4" s="6"/>
      <c r="G4" s="6"/>
      <c r="H4" s="6"/>
      <c r="I4" s="10" t="s">
        <v>34</v>
      </c>
      <c r="J4" s="67"/>
      <c r="K4" s="10" t="s">
        <v>46</v>
      </c>
      <c r="L4" s="67"/>
      <c r="M4" s="90" t="s">
        <v>97</v>
      </c>
      <c r="N4" s="89"/>
      <c r="R4" s="283"/>
      <c r="S4" s="283"/>
      <c r="T4" s="283"/>
    </row>
    <row r="5" spans="1:20" ht="13.8">
      <c r="A5" s="286" t="s">
        <v>110</v>
      </c>
      <c r="B5" s="287"/>
      <c r="C5" s="3"/>
      <c r="D5" s="4"/>
      <c r="E5" s="5"/>
      <c r="F5" s="6"/>
      <c r="G5" s="6"/>
      <c r="H5" s="6"/>
      <c r="I5" s="10" t="s">
        <v>35</v>
      </c>
      <c r="J5" s="67"/>
      <c r="K5" s="10" t="s">
        <v>47</v>
      </c>
      <c r="L5" s="67"/>
      <c r="M5" s="90" t="s">
        <v>98</v>
      </c>
      <c r="N5" s="89"/>
      <c r="R5" s="283"/>
      <c r="S5" s="283"/>
      <c r="T5" s="283"/>
    </row>
    <row r="6" spans="1:20" ht="12.75" customHeight="1">
      <c r="A6" s="279" t="s">
        <v>0</v>
      </c>
      <c r="B6" s="280"/>
      <c r="C6" s="8"/>
      <c r="D6" s="4"/>
      <c r="E6" s="5"/>
      <c r="F6" s="6"/>
      <c r="G6" s="6"/>
      <c r="H6" s="6"/>
      <c r="I6" s="10" t="s">
        <v>36</v>
      </c>
      <c r="J6" s="67"/>
      <c r="K6" s="10" t="s">
        <v>48</v>
      </c>
      <c r="L6" s="67"/>
      <c r="M6" s="90" t="s">
        <v>99</v>
      </c>
      <c r="N6" s="89"/>
      <c r="R6" s="283"/>
      <c r="S6" s="283"/>
      <c r="T6" s="283"/>
    </row>
    <row r="7" spans="1:20" ht="24.75" customHeight="1">
      <c r="A7" s="284" t="s">
        <v>133</v>
      </c>
      <c r="B7" s="285"/>
      <c r="C7" s="8"/>
      <c r="D7" s="4"/>
      <c r="E7" s="6"/>
      <c r="F7" s="6"/>
      <c r="G7" s="6"/>
      <c r="H7" s="6"/>
      <c r="I7" s="10" t="s">
        <v>37</v>
      </c>
      <c r="J7" s="67"/>
      <c r="K7" s="10" t="s">
        <v>49</v>
      </c>
      <c r="L7" s="71"/>
      <c r="M7" s="90" t="s">
        <v>100</v>
      </c>
      <c r="N7" s="89"/>
      <c r="R7" s="283"/>
      <c r="S7" s="283"/>
      <c r="T7" s="283"/>
    </row>
    <row r="8" spans="1:20" ht="12.75" customHeight="1">
      <c r="A8" s="279" t="s">
        <v>1</v>
      </c>
      <c r="B8" s="280"/>
      <c r="C8" s="9"/>
      <c r="D8" s="6"/>
      <c r="E8" s="6"/>
      <c r="F8" s="6"/>
      <c r="G8" s="6"/>
      <c r="H8" s="6"/>
      <c r="I8" s="10" t="s">
        <v>38</v>
      </c>
      <c r="J8" s="67"/>
      <c r="K8" s="10" t="s">
        <v>50</v>
      </c>
      <c r="L8" s="67"/>
      <c r="M8" s="90" t="s">
        <v>101</v>
      </c>
      <c r="N8" s="89"/>
      <c r="R8" s="283"/>
      <c r="S8" s="283"/>
      <c r="T8" s="283"/>
    </row>
    <row r="9" spans="1:20" ht="13.2" customHeight="1">
      <c r="A9" s="277" t="s">
        <v>55</v>
      </c>
      <c r="B9" s="278"/>
      <c r="C9" s="9"/>
      <c r="D9" s="6"/>
      <c r="E9" s="6"/>
      <c r="F9" s="6"/>
      <c r="G9" s="6"/>
      <c r="H9" s="6"/>
      <c r="I9" s="10" t="s">
        <v>39</v>
      </c>
      <c r="J9" s="68"/>
      <c r="K9" s="10" t="s">
        <v>51</v>
      </c>
      <c r="L9" s="68"/>
      <c r="M9" s="90" t="s">
        <v>102</v>
      </c>
      <c r="N9" s="89"/>
      <c r="R9" s="283"/>
      <c r="S9" s="283"/>
      <c r="T9" s="283"/>
    </row>
    <row r="10" spans="1:20">
      <c r="A10" s="279" t="s">
        <v>2</v>
      </c>
      <c r="B10" s="280"/>
      <c r="C10" s="7" t="s">
        <v>3</v>
      </c>
      <c r="D10" s="6"/>
      <c r="E10" s="6"/>
      <c r="F10" s="6"/>
      <c r="G10" s="6"/>
      <c r="H10" s="6"/>
      <c r="I10" s="10" t="s">
        <v>40</v>
      </c>
      <c r="J10" s="68"/>
      <c r="K10" s="18" t="s">
        <v>52</v>
      </c>
      <c r="L10" s="68"/>
      <c r="M10" s="90" t="s">
        <v>103</v>
      </c>
      <c r="N10" s="89"/>
      <c r="R10" s="283"/>
      <c r="S10" s="283"/>
      <c r="T10" s="283"/>
    </row>
    <row r="11" spans="1:20">
      <c r="A11" s="17"/>
      <c r="B11" s="20"/>
      <c r="C11" s="21"/>
      <c r="D11" s="6"/>
      <c r="E11" s="6"/>
      <c r="F11" s="6"/>
      <c r="G11" s="6"/>
      <c r="H11" s="6"/>
      <c r="I11" s="10" t="s">
        <v>41</v>
      </c>
      <c r="J11" s="68"/>
      <c r="K11" s="18" t="s">
        <v>53</v>
      </c>
      <c r="L11" s="68"/>
      <c r="M11" s="90" t="s">
        <v>104</v>
      </c>
      <c r="N11" s="89"/>
      <c r="R11" s="283"/>
      <c r="S11" s="283"/>
      <c r="T11" s="283"/>
    </row>
    <row r="12" spans="1:20">
      <c r="A12" s="17" t="s">
        <v>4</v>
      </c>
      <c r="B12" s="26">
        <v>1620</v>
      </c>
      <c r="C12" s="21">
        <f>B12*J22</f>
        <v>0</v>
      </c>
      <c r="D12" s="6"/>
      <c r="E12" s="6"/>
      <c r="F12" s="6"/>
      <c r="G12" s="6"/>
      <c r="H12" s="6"/>
      <c r="I12" s="10" t="s">
        <v>42</v>
      </c>
      <c r="J12" s="68"/>
      <c r="K12" s="10" t="s">
        <v>54</v>
      </c>
      <c r="L12" s="68"/>
      <c r="M12" s="90" t="s">
        <v>105</v>
      </c>
      <c r="N12" s="89"/>
      <c r="R12" s="283"/>
      <c r="S12" s="283"/>
      <c r="T12" s="283"/>
    </row>
    <row r="13" spans="1:20">
      <c r="A13" s="17" t="s">
        <v>5</v>
      </c>
      <c r="B13" s="27">
        <v>1806</v>
      </c>
      <c r="C13" s="15">
        <f>B13*L22</f>
        <v>0</v>
      </c>
      <c r="D13" s="6"/>
      <c r="E13" s="6"/>
      <c r="F13" s="6"/>
      <c r="G13" s="6"/>
      <c r="H13" s="6"/>
      <c r="I13" s="10" t="s">
        <v>43</v>
      </c>
      <c r="J13" s="68"/>
      <c r="K13" s="10"/>
      <c r="L13" s="68"/>
      <c r="M13" s="90" t="s">
        <v>106</v>
      </c>
      <c r="N13" s="89"/>
      <c r="R13" s="283"/>
      <c r="S13" s="283"/>
      <c r="T13" s="283"/>
    </row>
    <row r="14" spans="1:20">
      <c r="A14" s="17" t="s">
        <v>127</v>
      </c>
      <c r="B14" s="27">
        <v>1916</v>
      </c>
      <c r="C14" s="15">
        <f>N22*B14</f>
        <v>0</v>
      </c>
      <c r="D14" s="6"/>
      <c r="E14" s="6"/>
      <c r="F14" s="6"/>
      <c r="G14" s="6"/>
      <c r="H14" s="6"/>
      <c r="I14" s="10" t="s">
        <v>44</v>
      </c>
      <c r="J14" s="68"/>
      <c r="K14" s="10"/>
      <c r="L14" s="68"/>
      <c r="M14" s="90" t="s">
        <v>107</v>
      </c>
      <c r="N14" s="89"/>
    </row>
    <row r="15" spans="1:20">
      <c r="A15" s="11"/>
      <c r="B15" s="23"/>
      <c r="C15" s="14"/>
      <c r="D15" s="6"/>
      <c r="E15" s="6"/>
      <c r="F15" s="6"/>
      <c r="G15" s="6"/>
      <c r="H15" s="6"/>
      <c r="I15" s="10"/>
      <c r="J15" s="68"/>
      <c r="K15" s="10"/>
      <c r="L15" s="68"/>
      <c r="M15" s="90" t="s">
        <v>108</v>
      </c>
      <c r="N15" s="89"/>
    </row>
    <row r="16" spans="1:20">
      <c r="A16" s="11"/>
      <c r="B16" s="12"/>
      <c r="C16" s="14"/>
      <c r="D16" s="6"/>
      <c r="E16" s="6"/>
      <c r="F16" s="6"/>
      <c r="G16" s="6"/>
      <c r="H16" s="6"/>
      <c r="I16" s="10"/>
      <c r="J16" s="68"/>
      <c r="K16" s="10"/>
      <c r="L16" s="68"/>
      <c r="M16" s="90" t="s">
        <v>109</v>
      </c>
      <c r="N16" s="89"/>
    </row>
    <row r="17" spans="1:14">
      <c r="A17" s="11"/>
      <c r="B17" s="12"/>
      <c r="C17" s="14"/>
      <c r="D17" s="6"/>
      <c r="E17" s="6"/>
      <c r="F17" s="6"/>
      <c r="G17" s="6"/>
      <c r="H17" s="6"/>
      <c r="I17" s="10"/>
      <c r="J17" s="68"/>
      <c r="K17" s="10"/>
      <c r="L17" s="68"/>
      <c r="M17" s="89"/>
      <c r="N17" s="89"/>
    </row>
    <row r="18" spans="1:14">
      <c r="A18" s="11"/>
      <c r="B18" s="12"/>
      <c r="C18" s="14"/>
      <c r="D18" s="6"/>
      <c r="E18" s="6"/>
      <c r="F18" s="6"/>
      <c r="G18" s="6"/>
      <c r="H18" s="6"/>
      <c r="I18" s="10"/>
      <c r="J18" s="68"/>
      <c r="K18" s="10"/>
      <c r="L18" s="68"/>
      <c r="M18" s="89"/>
      <c r="N18" s="89"/>
    </row>
    <row r="19" spans="1:14">
      <c r="A19" s="11"/>
      <c r="B19" s="12"/>
      <c r="C19" s="14"/>
      <c r="D19" s="6"/>
      <c r="E19" s="6"/>
      <c r="F19" s="6"/>
      <c r="G19" s="6"/>
      <c r="H19" s="6"/>
      <c r="I19" s="10"/>
      <c r="J19" s="68"/>
      <c r="K19" s="10"/>
      <c r="L19" s="68"/>
      <c r="M19" s="89"/>
      <c r="N19" s="89"/>
    </row>
    <row r="20" spans="1:14" ht="13.8" thickBot="1">
      <c r="A20" s="11"/>
      <c r="B20" s="12"/>
      <c r="C20" s="14"/>
      <c r="D20" s="6"/>
      <c r="E20" s="6"/>
      <c r="F20" s="6"/>
      <c r="G20" s="6"/>
      <c r="H20" s="6"/>
      <c r="I20" s="10"/>
      <c r="J20" s="68"/>
      <c r="K20" s="10"/>
      <c r="L20" s="68"/>
      <c r="M20" s="89"/>
      <c r="N20" s="89"/>
    </row>
    <row r="21" spans="1:14" ht="13.8" thickBot="1">
      <c r="A21" s="11"/>
      <c r="B21" s="12"/>
      <c r="C21" s="281" t="s">
        <v>62</v>
      </c>
      <c r="D21" s="282"/>
      <c r="E21" s="282"/>
      <c r="F21" s="282"/>
      <c r="G21" s="282"/>
      <c r="H21" s="282"/>
      <c r="I21" s="10"/>
      <c r="J21" s="68"/>
      <c r="K21" s="10"/>
      <c r="L21" s="68"/>
      <c r="M21" s="89"/>
      <c r="N21" s="89"/>
    </row>
    <row r="22" spans="1:14" ht="30.75" customHeight="1" thickBot="1">
      <c r="B22" s="6"/>
      <c r="C22" s="270"/>
      <c r="D22" s="271"/>
      <c r="E22" s="271"/>
      <c r="F22" s="271"/>
      <c r="G22" s="271"/>
      <c r="H22" s="272"/>
      <c r="I22" s="92"/>
      <c r="J22" s="93">
        <f>SUM(J3:J21)</f>
        <v>0</v>
      </c>
      <c r="K22" s="92"/>
      <c r="L22" s="93">
        <f>SUM(L3:L21)</f>
        <v>0</v>
      </c>
      <c r="M22" s="89"/>
      <c r="N22" s="93">
        <f>SUM(N3:N21)</f>
        <v>0</v>
      </c>
    </row>
    <row r="23" spans="1:14">
      <c r="B23" s="6"/>
      <c r="C23" s="19"/>
      <c r="D23" s="19"/>
      <c r="E23" s="19"/>
      <c r="F23" s="19"/>
      <c r="G23" s="19"/>
      <c r="H23" s="19"/>
      <c r="I23" s="24"/>
      <c r="J23" s="25"/>
      <c r="K23" s="24"/>
      <c r="L23" s="25"/>
    </row>
    <row r="24" spans="1:14" s="29" customFormat="1" ht="12.75" customHeight="1">
      <c r="B24" s="275" t="s">
        <v>22</v>
      </c>
      <c r="C24" s="276"/>
    </row>
    <row r="25" spans="1:14" s="29" customFormat="1">
      <c r="B25" s="273">
        <f>SUM('Блузки '!C12:C14)</f>
        <v>0</v>
      </c>
      <c r="C25" s="274"/>
    </row>
  </sheetData>
  <mergeCells count="14">
    <mergeCell ref="R2:T13"/>
    <mergeCell ref="A6:B6"/>
    <mergeCell ref="A7:B7"/>
    <mergeCell ref="A5:B5"/>
    <mergeCell ref="A2:B2"/>
    <mergeCell ref="A3:B3"/>
    <mergeCell ref="A4:B4"/>
    <mergeCell ref="A8:B8"/>
    <mergeCell ref="C22:H22"/>
    <mergeCell ref="B25:C25"/>
    <mergeCell ref="B24:C24"/>
    <mergeCell ref="A9:B9"/>
    <mergeCell ref="A10:B10"/>
    <mergeCell ref="C21:H21"/>
  </mergeCells>
  <phoneticPr fontId="3" type="noConversion"/>
  <pageMargins left="0.39370078740157483" right="0.27559055118110237" top="0.6692913385826772" bottom="0.74803149606299213" header="0.27559055118110237" footer="0.31496062992125984"/>
  <pageSetup paperSize="9" scale="76" orientation="landscape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1"/>
  </sheetPr>
  <dimension ref="B8:F16"/>
  <sheetViews>
    <sheetView tabSelected="1" topLeftCell="A4" workbookViewId="0">
      <selection activeCell="F10" sqref="F10"/>
    </sheetView>
  </sheetViews>
  <sheetFormatPr defaultRowHeight="13.2"/>
  <cols>
    <col min="6" max="6" width="27" customWidth="1"/>
  </cols>
  <sheetData>
    <row r="8" spans="2:6" ht="13.8" thickBot="1"/>
    <row r="9" spans="2:6" ht="13.8" thickBot="1">
      <c r="F9" s="150" t="s">
        <v>211</v>
      </c>
    </row>
    <row r="10" spans="2:6" ht="25.2" thickBot="1">
      <c r="F10" s="149">
        <f>'Блузки '!B25+'Юбки '!B75+Сарафаны!B71+'Жилеты джемперы футр'!B81+Жакеты!B95+'Джемперы дев.'!B112+брюки!B26+бабочки!C43+'физ-ра'!B21</f>
        <v>0</v>
      </c>
    </row>
    <row r="13" spans="2:6" ht="13.8">
      <c r="B13" s="267" t="s">
        <v>229</v>
      </c>
    </row>
    <row r="14" spans="2:6" ht="13.8">
      <c r="B14" s="267" t="s">
        <v>230</v>
      </c>
    </row>
    <row r="15" spans="2:6" ht="13.8">
      <c r="B15" s="267" t="s">
        <v>231</v>
      </c>
    </row>
    <row r="16" spans="2:6" ht="20.399999999999999">
      <c r="B16" s="268" t="s">
        <v>232</v>
      </c>
    </row>
  </sheetData>
  <phoneticPr fontId="3" type="noConversion"/>
  <hyperlinks>
    <hyperlink ref="B16" r:id="rId1" display="http://www.nashaforma.ru/manufacturers-list/sort/45/"/>
  </hyperlinks>
  <pageMargins left="0.75" right="0.75" top="1" bottom="1" header="0.5" footer="0.5"/>
  <pageSetup paperSize="9" orientation="portrait" horizontalDpi="200" verticalDpi="2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2:S75"/>
  <sheetViews>
    <sheetView view="pageBreakPreview" topLeftCell="A46" zoomScale="70" zoomScaleSheetLayoutView="70" workbookViewId="0">
      <selection activeCell="B2" sqref="B2"/>
    </sheetView>
  </sheetViews>
  <sheetFormatPr defaultColWidth="9.109375" defaultRowHeight="13.2"/>
  <cols>
    <col min="1" max="1" width="9.88671875" style="29" customWidth="1"/>
    <col min="2" max="2" width="10.88671875" style="29" customWidth="1"/>
    <col min="3" max="3" width="12.44140625" style="29" customWidth="1"/>
    <col min="4" max="7" width="9.109375" style="29"/>
    <col min="8" max="8" width="9" style="29" customWidth="1"/>
    <col min="9" max="9" width="11.5546875" style="29" hidden="1" customWidth="1"/>
    <col min="10" max="10" width="11.88671875" style="29" hidden="1" customWidth="1"/>
    <col min="11" max="11" width="11.33203125" style="29" customWidth="1"/>
    <col min="12" max="13" width="10.5546875" style="29" customWidth="1"/>
    <col min="14" max="14" width="9.109375" style="29"/>
    <col min="15" max="15" width="11" style="29" customWidth="1"/>
    <col min="16" max="16" width="9.109375" style="29"/>
    <col min="17" max="17" width="12.109375" style="29" customWidth="1"/>
    <col min="18" max="16384" width="9.109375" style="29"/>
  </cols>
  <sheetData>
    <row r="2" spans="1:19" ht="13.8" thickBot="1"/>
    <row r="3" spans="1:19" ht="75" customHeight="1" thickBot="1">
      <c r="K3" s="131" t="s">
        <v>191</v>
      </c>
      <c r="L3" s="139"/>
      <c r="M3" s="132"/>
      <c r="N3" s="133" t="s">
        <v>191</v>
      </c>
      <c r="O3" s="133"/>
      <c r="P3" s="132"/>
      <c r="Q3" s="134" t="s">
        <v>192</v>
      </c>
      <c r="R3" s="141"/>
      <c r="S3" s="135"/>
    </row>
    <row r="4" spans="1:19">
      <c r="I4" s="36" t="s">
        <v>25</v>
      </c>
      <c r="J4" s="61"/>
      <c r="K4" s="53" t="s">
        <v>139</v>
      </c>
      <c r="L4" s="187" t="s">
        <v>193</v>
      </c>
      <c r="M4" s="231" t="s">
        <v>132</v>
      </c>
      <c r="N4" s="94" t="s">
        <v>140</v>
      </c>
      <c r="O4" s="187" t="s">
        <v>193</v>
      </c>
      <c r="P4" s="231" t="s">
        <v>132</v>
      </c>
      <c r="Q4" s="94" t="s">
        <v>141</v>
      </c>
      <c r="R4" s="187" t="s">
        <v>193</v>
      </c>
      <c r="S4" s="232" t="s">
        <v>132</v>
      </c>
    </row>
    <row r="5" spans="1:19" ht="27.75" customHeight="1">
      <c r="A5" s="298" t="s">
        <v>139</v>
      </c>
      <c r="B5" s="299"/>
      <c r="C5" s="30"/>
      <c r="D5" s="31"/>
      <c r="E5" s="32"/>
      <c r="F5" s="33"/>
      <c r="G5" s="33"/>
      <c r="H5" s="33"/>
      <c r="I5" s="36" t="s">
        <v>26</v>
      </c>
      <c r="J5" s="61"/>
      <c r="K5" s="54" t="s">
        <v>33</v>
      </c>
      <c r="L5" s="153"/>
      <c r="M5" s="71"/>
      <c r="N5" s="36" t="s">
        <v>45</v>
      </c>
      <c r="O5" s="154"/>
      <c r="P5" s="71"/>
      <c r="Q5" s="37" t="s">
        <v>96</v>
      </c>
      <c r="R5" s="185"/>
      <c r="S5" s="246"/>
    </row>
    <row r="6" spans="1:19" ht="13.8">
      <c r="A6" s="298" t="s">
        <v>140</v>
      </c>
      <c r="B6" s="299"/>
      <c r="C6" s="30"/>
      <c r="D6" s="31"/>
      <c r="E6" s="32"/>
      <c r="F6" s="33"/>
      <c r="G6" s="33"/>
      <c r="H6" s="33"/>
      <c r="I6" s="36" t="s">
        <v>27</v>
      </c>
      <c r="J6" s="61"/>
      <c r="K6" s="54" t="s">
        <v>34</v>
      </c>
      <c r="L6" s="153"/>
      <c r="M6" s="71"/>
      <c r="N6" s="36" t="s">
        <v>46</v>
      </c>
      <c r="O6" s="154"/>
      <c r="P6" s="71"/>
      <c r="Q6" s="37" t="s">
        <v>97</v>
      </c>
      <c r="R6" s="185"/>
      <c r="S6" s="246"/>
    </row>
    <row r="7" spans="1:19" ht="13.8">
      <c r="A7" s="298" t="s">
        <v>141</v>
      </c>
      <c r="B7" s="299"/>
      <c r="C7" s="30"/>
      <c r="D7" s="31"/>
      <c r="E7" s="32"/>
      <c r="F7" s="33"/>
      <c r="G7" s="33"/>
      <c r="H7" s="33"/>
      <c r="I7" s="36" t="s">
        <v>28</v>
      </c>
      <c r="J7" s="61"/>
      <c r="K7" s="54" t="s">
        <v>35</v>
      </c>
      <c r="L7" s="153"/>
      <c r="M7" s="71"/>
      <c r="N7" s="36" t="s">
        <v>47</v>
      </c>
      <c r="O7" s="154"/>
      <c r="P7" s="71"/>
      <c r="Q7" s="37" t="s">
        <v>98</v>
      </c>
      <c r="R7" s="185"/>
      <c r="S7" s="246"/>
    </row>
    <row r="8" spans="1:19" ht="13.8">
      <c r="A8" s="291"/>
      <c r="B8" s="292"/>
      <c r="C8" s="38"/>
      <c r="D8" s="31"/>
      <c r="E8" s="32"/>
      <c r="F8" s="33"/>
      <c r="G8" s="33"/>
      <c r="H8" s="33"/>
      <c r="I8" s="36" t="s">
        <v>29</v>
      </c>
      <c r="J8" s="61"/>
      <c r="K8" s="54" t="s">
        <v>36</v>
      </c>
      <c r="L8" s="153"/>
      <c r="M8" s="71"/>
      <c r="N8" s="36" t="s">
        <v>48</v>
      </c>
      <c r="O8" s="154"/>
      <c r="P8" s="71"/>
      <c r="Q8" s="37" t="s">
        <v>99</v>
      </c>
      <c r="R8" s="185"/>
      <c r="S8" s="246"/>
    </row>
    <row r="9" spans="1:19" ht="24" customHeight="1">
      <c r="A9" s="293" t="s">
        <v>0</v>
      </c>
      <c r="B9" s="293"/>
      <c r="C9" s="38"/>
      <c r="D9" s="31"/>
      <c r="E9" s="33"/>
      <c r="F9" s="33"/>
      <c r="G9" s="33"/>
      <c r="H9" s="33"/>
      <c r="I9" s="36" t="s">
        <v>30</v>
      </c>
      <c r="J9" s="109"/>
      <c r="K9" s="105" t="s">
        <v>37</v>
      </c>
      <c r="L9" s="228"/>
      <c r="M9" s="71"/>
      <c r="N9" s="110" t="s">
        <v>49</v>
      </c>
      <c r="O9" s="229"/>
      <c r="P9" s="71"/>
      <c r="Q9" s="37" t="s">
        <v>100</v>
      </c>
      <c r="R9" s="185"/>
      <c r="S9" s="246"/>
    </row>
    <row r="10" spans="1:19" ht="27" customHeight="1">
      <c r="A10" s="294" t="s">
        <v>181</v>
      </c>
      <c r="B10" s="295"/>
      <c r="C10" s="40"/>
      <c r="D10" s="33"/>
      <c r="E10" s="33"/>
      <c r="F10" s="33"/>
      <c r="G10" s="33"/>
      <c r="H10" s="33"/>
      <c r="I10" s="36"/>
      <c r="J10" s="109"/>
      <c r="K10" s="54" t="s">
        <v>38</v>
      </c>
      <c r="L10" s="153"/>
      <c r="M10" s="71"/>
      <c r="N10" s="36" t="s">
        <v>50</v>
      </c>
      <c r="O10" s="154"/>
      <c r="P10" s="71"/>
      <c r="Q10" s="37" t="s">
        <v>101</v>
      </c>
      <c r="R10" s="185"/>
      <c r="S10" s="246"/>
    </row>
    <row r="11" spans="1:19">
      <c r="A11" s="293" t="s">
        <v>1</v>
      </c>
      <c r="B11" s="293"/>
      <c r="C11" s="40"/>
      <c r="D11" s="33"/>
      <c r="E11" s="33"/>
      <c r="F11" s="33"/>
      <c r="G11" s="33"/>
      <c r="H11" s="33"/>
      <c r="I11" s="36"/>
      <c r="J11" s="109"/>
      <c r="K11" s="54" t="s">
        <v>39</v>
      </c>
      <c r="L11" s="153"/>
      <c r="M11" s="145"/>
      <c r="N11" s="36" t="s">
        <v>51</v>
      </c>
      <c r="O11" s="154"/>
      <c r="Q11" s="37" t="s">
        <v>102</v>
      </c>
      <c r="R11" s="185"/>
      <c r="S11" s="247"/>
    </row>
    <row r="12" spans="1:19">
      <c r="A12" s="296" t="s">
        <v>55</v>
      </c>
      <c r="B12" s="297"/>
      <c r="C12" s="41" t="s">
        <v>3</v>
      </c>
      <c r="D12" s="33"/>
      <c r="E12" s="33"/>
      <c r="F12" s="33"/>
      <c r="G12" s="33"/>
      <c r="H12" s="33"/>
      <c r="I12" s="36"/>
      <c r="J12" s="109"/>
      <c r="K12" s="54" t="s">
        <v>40</v>
      </c>
      <c r="L12" s="153"/>
      <c r="M12" s="145"/>
      <c r="N12" s="37" t="s">
        <v>52</v>
      </c>
      <c r="O12" s="155"/>
      <c r="P12" s="145"/>
      <c r="Q12" s="37" t="s">
        <v>103</v>
      </c>
      <c r="R12" s="185"/>
      <c r="S12" s="247"/>
    </row>
    <row r="13" spans="1:19">
      <c r="A13" s="300" t="s">
        <v>2</v>
      </c>
      <c r="B13" s="293"/>
      <c r="C13" s="44"/>
      <c r="D13" s="33"/>
      <c r="E13" s="33"/>
      <c r="F13" s="33"/>
      <c r="G13" s="33"/>
      <c r="H13" s="33"/>
      <c r="I13" s="36"/>
      <c r="J13" s="109"/>
      <c r="K13" s="54" t="s">
        <v>41</v>
      </c>
      <c r="L13" s="153"/>
      <c r="M13" s="145"/>
      <c r="N13" s="37" t="s">
        <v>53</v>
      </c>
      <c r="O13" s="155"/>
      <c r="P13" s="145"/>
      <c r="Q13" s="37" t="s">
        <v>104</v>
      </c>
      <c r="R13" s="185"/>
      <c r="S13" s="247"/>
    </row>
    <row r="14" spans="1:19">
      <c r="A14" s="42"/>
      <c r="C14" s="46"/>
      <c r="D14" s="33"/>
      <c r="E14" s="33"/>
      <c r="F14" s="33"/>
      <c r="G14" s="33"/>
      <c r="H14" s="33"/>
      <c r="I14" s="36"/>
      <c r="J14" s="109"/>
      <c r="K14" s="54" t="s">
        <v>42</v>
      </c>
      <c r="L14" s="153"/>
      <c r="M14" s="145"/>
      <c r="N14" s="36" t="s">
        <v>54</v>
      </c>
      <c r="O14" s="154"/>
      <c r="P14" s="145"/>
      <c r="Q14" s="37" t="s">
        <v>105</v>
      </c>
      <c r="R14" s="185"/>
      <c r="S14" s="247"/>
    </row>
    <row r="15" spans="1:19">
      <c r="A15" s="42" t="s">
        <v>4</v>
      </c>
      <c r="B15" s="85">
        <v>1340</v>
      </c>
      <c r="C15" s="46">
        <f>B15*(M24+L24)</f>
        <v>0</v>
      </c>
      <c r="D15" s="33"/>
      <c r="E15" s="33"/>
      <c r="F15" s="33"/>
      <c r="G15" s="33"/>
      <c r="H15" s="33"/>
      <c r="I15" s="36"/>
      <c r="J15" s="109"/>
      <c r="K15" s="54" t="s">
        <v>43</v>
      </c>
      <c r="L15" s="263"/>
      <c r="M15" s="145"/>
      <c r="N15" s="36"/>
      <c r="O15" s="154"/>
      <c r="P15" s="145"/>
      <c r="Q15" s="37" t="s">
        <v>134</v>
      </c>
      <c r="R15" s="185"/>
      <c r="S15" s="247"/>
    </row>
    <row r="16" spans="1:19">
      <c r="A16" s="42" t="s">
        <v>5</v>
      </c>
      <c r="B16" s="85">
        <v>1560</v>
      </c>
      <c r="C16" s="46">
        <f>B16*(P24+O24)</f>
        <v>0</v>
      </c>
      <c r="D16" s="33"/>
      <c r="E16" s="33"/>
      <c r="F16" s="33"/>
      <c r="G16" s="33"/>
      <c r="H16" s="33"/>
      <c r="I16" s="35"/>
      <c r="J16" s="50">
        <f>SUM(J4:J15)</f>
        <v>0</v>
      </c>
      <c r="K16" s="54" t="s">
        <v>44</v>
      </c>
      <c r="L16" s="153"/>
      <c r="M16" s="145"/>
      <c r="N16" s="36"/>
      <c r="O16" s="154"/>
      <c r="P16" s="145"/>
      <c r="Q16" s="37" t="s">
        <v>135</v>
      </c>
      <c r="R16" s="185"/>
      <c r="S16" s="247"/>
    </row>
    <row r="17" spans="1:19">
      <c r="A17" s="42" t="s">
        <v>127</v>
      </c>
      <c r="B17" s="85">
        <v>1880</v>
      </c>
      <c r="C17" s="44">
        <f>B17*(S24+R24)</f>
        <v>0</v>
      </c>
      <c r="D17" s="33"/>
      <c r="E17" s="33"/>
      <c r="F17" s="33"/>
      <c r="G17" s="33"/>
      <c r="H17" s="33"/>
      <c r="K17" s="54"/>
      <c r="L17" s="153"/>
      <c r="M17" s="167"/>
      <c r="N17" s="36"/>
      <c r="O17" s="154"/>
      <c r="P17" s="167"/>
      <c r="Q17" s="37" t="s">
        <v>136</v>
      </c>
      <c r="R17" s="185"/>
      <c r="S17" s="247"/>
    </row>
    <row r="18" spans="1:19">
      <c r="A18" s="47"/>
      <c r="B18" s="48"/>
      <c r="K18" s="54"/>
      <c r="L18" s="153"/>
      <c r="M18" s="167"/>
      <c r="N18" s="36"/>
      <c r="O18" s="154"/>
      <c r="P18" s="167"/>
      <c r="Q18" s="37" t="s">
        <v>137</v>
      </c>
      <c r="R18" s="185"/>
      <c r="S18" s="247"/>
    </row>
    <row r="19" spans="1:19">
      <c r="B19" s="33"/>
      <c r="C19" s="106"/>
      <c r="K19" s="54"/>
      <c r="L19" s="153"/>
      <c r="M19" s="167"/>
      <c r="N19" s="36"/>
      <c r="O19" s="154"/>
      <c r="P19" s="167"/>
      <c r="Q19" s="37" t="s">
        <v>106</v>
      </c>
      <c r="R19" s="185"/>
      <c r="S19" s="247"/>
    </row>
    <row r="20" spans="1:19">
      <c r="B20" s="33"/>
      <c r="C20" s="106"/>
      <c r="K20" s="54"/>
      <c r="L20" s="153"/>
      <c r="M20" s="167"/>
      <c r="N20" s="36"/>
      <c r="O20" s="154"/>
      <c r="P20" s="167"/>
      <c r="Q20" s="36" t="s">
        <v>107</v>
      </c>
      <c r="R20" s="230"/>
      <c r="S20" s="247"/>
    </row>
    <row r="21" spans="1:19" ht="124.5" customHeight="1">
      <c r="B21" s="33"/>
      <c r="C21" s="106"/>
      <c r="K21" s="54"/>
      <c r="L21" s="137"/>
      <c r="M21" s="84"/>
      <c r="N21" s="36"/>
      <c r="O21" s="36"/>
      <c r="P21" s="84"/>
      <c r="Q21" s="36"/>
      <c r="R21" s="142"/>
      <c r="S21" s="97"/>
    </row>
    <row r="22" spans="1:19">
      <c r="B22" s="33"/>
      <c r="C22" s="106"/>
      <c r="K22" s="54"/>
      <c r="L22" s="137"/>
      <c r="M22" s="84"/>
      <c r="N22" s="36"/>
      <c r="O22" s="36"/>
      <c r="P22" s="84"/>
      <c r="Q22" s="36"/>
      <c r="R22" s="142"/>
      <c r="S22" s="97"/>
    </row>
    <row r="23" spans="1:19" ht="13.8" thickBot="1">
      <c r="B23" s="33"/>
      <c r="C23" s="106"/>
      <c r="K23" s="54"/>
      <c r="L23" s="137"/>
      <c r="M23" s="84"/>
      <c r="N23" s="36"/>
      <c r="O23" s="36"/>
      <c r="P23" s="84"/>
      <c r="Q23" s="36"/>
      <c r="R23" s="142"/>
      <c r="S23" s="97"/>
    </row>
    <row r="24" spans="1:19" ht="13.8" thickBot="1">
      <c r="B24" s="33"/>
      <c r="C24" s="288" t="s">
        <v>138</v>
      </c>
      <c r="D24" s="289"/>
      <c r="E24" s="289"/>
      <c r="F24" s="289"/>
      <c r="G24" s="289"/>
      <c r="H24" s="290"/>
      <c r="K24" s="55"/>
      <c r="L24" s="140">
        <f>SUM(L5:L23)</f>
        <v>0</v>
      </c>
      <c r="M24" s="76">
        <f>SUM(M5:M23)</f>
        <v>0</v>
      </c>
      <c r="N24" s="57"/>
      <c r="O24" s="57">
        <f>SUM(O5:O23)</f>
        <v>0</v>
      </c>
      <c r="P24" s="76">
        <f>SUM(P5:P23)</f>
        <v>0</v>
      </c>
      <c r="Q24" s="107"/>
      <c r="R24" s="143">
        <f>SUM(R5:R23)</f>
        <v>0</v>
      </c>
      <c r="S24" s="98">
        <f>SUM(S5:S23)</f>
        <v>0</v>
      </c>
    </row>
    <row r="25" spans="1:19">
      <c r="B25" s="33"/>
      <c r="C25" s="106"/>
      <c r="D25" s="106"/>
      <c r="E25" s="106"/>
      <c r="F25" s="106"/>
      <c r="G25" s="106"/>
      <c r="H25" s="106"/>
      <c r="K25" s="38"/>
      <c r="L25" s="58"/>
      <c r="M25" s="58"/>
      <c r="N25" s="38"/>
      <c r="O25" s="58"/>
      <c r="P25" s="58"/>
      <c r="Q25" s="108"/>
      <c r="R25" s="58"/>
    </row>
    <row r="26" spans="1:19" ht="13.8" thickBot="1">
      <c r="B26" s="33"/>
      <c r="C26" s="106"/>
      <c r="D26" s="106"/>
      <c r="E26" s="106"/>
      <c r="F26" s="106"/>
      <c r="G26" s="106"/>
      <c r="H26" s="106"/>
      <c r="K26" s="38"/>
      <c r="L26" s="58"/>
      <c r="M26" s="58"/>
      <c r="N26" s="38"/>
      <c r="O26" s="58"/>
      <c r="P26" s="58"/>
      <c r="Q26" s="108"/>
      <c r="R26" s="58"/>
    </row>
    <row r="27" spans="1:19" ht="69" customHeight="1" thickBot="1">
      <c r="K27" s="131" t="s">
        <v>191</v>
      </c>
      <c r="L27" s="132"/>
      <c r="M27" s="133" t="s">
        <v>191</v>
      </c>
      <c r="N27" s="132"/>
      <c r="O27" s="134" t="s">
        <v>192</v>
      </c>
      <c r="P27" s="135"/>
    </row>
    <row r="28" spans="1:19">
      <c r="I28" s="36" t="s">
        <v>25</v>
      </c>
      <c r="J28" s="61"/>
      <c r="K28" s="53" t="s">
        <v>142</v>
      </c>
      <c r="L28" s="111"/>
      <c r="M28" s="94" t="s">
        <v>144</v>
      </c>
      <c r="N28" s="111"/>
      <c r="O28" s="94" t="s">
        <v>228</v>
      </c>
      <c r="P28" s="104"/>
    </row>
    <row r="29" spans="1:19" ht="27.75" customHeight="1">
      <c r="A29" s="298" t="s">
        <v>142</v>
      </c>
      <c r="B29" s="299"/>
      <c r="C29" s="30"/>
      <c r="D29" s="31"/>
      <c r="E29" s="32"/>
      <c r="F29" s="33"/>
      <c r="G29" s="33"/>
      <c r="H29" s="33"/>
      <c r="I29" s="36" t="s">
        <v>26</v>
      </c>
      <c r="J29" s="61"/>
      <c r="K29" s="54" t="s">
        <v>33</v>
      </c>
      <c r="L29" s="69"/>
      <c r="M29" s="36" t="s">
        <v>45</v>
      </c>
      <c r="N29" s="69"/>
      <c r="O29" s="37" t="s">
        <v>96</v>
      </c>
      <c r="P29" s="96"/>
    </row>
    <row r="30" spans="1:19" ht="13.8">
      <c r="A30" s="298" t="s">
        <v>144</v>
      </c>
      <c r="B30" s="299"/>
      <c r="C30" s="30"/>
      <c r="D30" s="31"/>
      <c r="E30" s="32"/>
      <c r="F30" s="33"/>
      <c r="G30" s="33"/>
      <c r="H30" s="33"/>
      <c r="I30" s="36" t="s">
        <v>27</v>
      </c>
      <c r="J30" s="61"/>
      <c r="K30" s="54" t="s">
        <v>34</v>
      </c>
      <c r="L30" s="69"/>
      <c r="M30" s="36" t="s">
        <v>46</v>
      </c>
      <c r="N30" s="69"/>
      <c r="O30" s="37" t="s">
        <v>97</v>
      </c>
      <c r="P30" s="96"/>
    </row>
    <row r="31" spans="1:19" ht="13.8">
      <c r="A31" s="298" t="s">
        <v>228</v>
      </c>
      <c r="B31" s="299"/>
      <c r="C31" s="30"/>
      <c r="D31" s="31"/>
      <c r="E31" s="32"/>
      <c r="F31" s="33"/>
      <c r="G31" s="33"/>
      <c r="H31" s="33"/>
      <c r="I31" s="36" t="s">
        <v>28</v>
      </c>
      <c r="J31" s="61"/>
      <c r="K31" s="54" t="s">
        <v>35</v>
      </c>
      <c r="L31" s="69"/>
      <c r="M31" s="36" t="s">
        <v>47</v>
      </c>
      <c r="N31" s="69"/>
      <c r="O31" s="37" t="s">
        <v>98</v>
      </c>
      <c r="P31" s="96"/>
    </row>
    <row r="32" spans="1:19" ht="13.8">
      <c r="A32" s="291"/>
      <c r="B32" s="292"/>
      <c r="C32" s="38"/>
      <c r="D32" s="31"/>
      <c r="E32" s="32"/>
      <c r="F32" s="33"/>
      <c r="G32" s="33"/>
      <c r="H32" s="33"/>
      <c r="I32" s="36" t="s">
        <v>29</v>
      </c>
      <c r="J32" s="61"/>
      <c r="K32" s="54" t="s">
        <v>36</v>
      </c>
      <c r="L32" s="69"/>
      <c r="M32" s="36" t="s">
        <v>48</v>
      </c>
      <c r="N32" s="69"/>
      <c r="O32" s="37" t="s">
        <v>99</v>
      </c>
      <c r="P32" s="96"/>
    </row>
    <row r="33" spans="1:16" ht="24" customHeight="1">
      <c r="A33" s="293" t="s">
        <v>0</v>
      </c>
      <c r="B33" s="293"/>
      <c r="C33" s="38"/>
      <c r="D33" s="31"/>
      <c r="E33" s="33"/>
      <c r="F33" s="33"/>
      <c r="G33" s="33"/>
      <c r="H33" s="33"/>
      <c r="I33" s="36" t="s">
        <v>30</v>
      </c>
      <c r="J33" s="109"/>
      <c r="K33" s="105" t="s">
        <v>37</v>
      </c>
      <c r="L33" s="69"/>
      <c r="M33" s="110" t="s">
        <v>49</v>
      </c>
      <c r="N33" s="69"/>
      <c r="O33" s="37" t="s">
        <v>100</v>
      </c>
      <c r="P33" s="96"/>
    </row>
    <row r="34" spans="1:16" ht="28.5" customHeight="1">
      <c r="A34" s="294" t="s">
        <v>181</v>
      </c>
      <c r="B34" s="295"/>
      <c r="C34" s="40"/>
      <c r="D34" s="33"/>
      <c r="E34" s="33"/>
      <c r="F34" s="33"/>
      <c r="G34" s="33"/>
      <c r="H34" s="33"/>
      <c r="I34" s="36"/>
      <c r="J34" s="109"/>
      <c r="K34" s="54" t="s">
        <v>38</v>
      </c>
      <c r="L34" s="69"/>
      <c r="M34" s="36" t="s">
        <v>50</v>
      </c>
      <c r="N34" s="69"/>
      <c r="O34" s="37" t="s">
        <v>101</v>
      </c>
      <c r="P34" s="96"/>
    </row>
    <row r="35" spans="1:16">
      <c r="A35" s="293" t="s">
        <v>1</v>
      </c>
      <c r="B35" s="293"/>
      <c r="C35" s="40"/>
      <c r="D35" s="33"/>
      <c r="E35" s="33"/>
      <c r="F35" s="33"/>
      <c r="G35" s="33"/>
      <c r="H35" s="33"/>
      <c r="I35" s="36"/>
      <c r="J35" s="109"/>
      <c r="K35" s="54" t="s">
        <v>39</v>
      </c>
      <c r="L35" s="84"/>
      <c r="M35" s="36" t="s">
        <v>51</v>
      </c>
      <c r="N35" s="84"/>
      <c r="O35" s="37" t="s">
        <v>102</v>
      </c>
      <c r="P35" s="97"/>
    </row>
    <row r="36" spans="1:16">
      <c r="A36" s="296" t="s">
        <v>55</v>
      </c>
      <c r="B36" s="297"/>
      <c r="C36" s="41" t="s">
        <v>3</v>
      </c>
      <c r="D36" s="33"/>
      <c r="E36" s="33"/>
      <c r="F36" s="33"/>
      <c r="G36" s="33"/>
      <c r="H36" s="33"/>
      <c r="I36" s="36"/>
      <c r="J36" s="109"/>
      <c r="K36" s="54" t="s">
        <v>40</v>
      </c>
      <c r="L36" s="84"/>
      <c r="M36" s="37" t="s">
        <v>52</v>
      </c>
      <c r="N36" s="84"/>
      <c r="O36" s="37" t="s">
        <v>103</v>
      </c>
      <c r="P36" s="97"/>
    </row>
    <row r="37" spans="1:16">
      <c r="A37" s="300" t="s">
        <v>2</v>
      </c>
      <c r="B37" s="293"/>
      <c r="C37" s="44"/>
      <c r="D37" s="33"/>
      <c r="E37" s="33"/>
      <c r="F37" s="33"/>
      <c r="G37" s="33"/>
      <c r="H37" s="33"/>
      <c r="I37" s="36"/>
      <c r="J37" s="109"/>
      <c r="K37" s="54" t="s">
        <v>41</v>
      </c>
      <c r="L37" s="84"/>
      <c r="M37" s="37" t="s">
        <v>53</v>
      </c>
      <c r="N37" s="84"/>
      <c r="O37" s="37" t="s">
        <v>104</v>
      </c>
      <c r="P37" s="97"/>
    </row>
    <row r="38" spans="1:16">
      <c r="A38" s="42"/>
      <c r="C38" s="46"/>
      <c r="D38" s="33"/>
      <c r="E38" s="33"/>
      <c r="F38" s="33"/>
      <c r="G38" s="33"/>
      <c r="H38" s="33"/>
      <c r="I38" s="36"/>
      <c r="J38" s="109"/>
      <c r="K38" s="54" t="s">
        <v>42</v>
      </c>
      <c r="L38" s="84"/>
      <c r="M38" s="36" t="s">
        <v>54</v>
      </c>
      <c r="N38" s="84"/>
      <c r="O38" s="37" t="s">
        <v>105</v>
      </c>
      <c r="P38" s="97"/>
    </row>
    <row r="39" spans="1:16">
      <c r="A39" s="42" t="s">
        <v>4</v>
      </c>
      <c r="B39" s="85">
        <v>1340</v>
      </c>
      <c r="C39" s="46">
        <f>B39*L48</f>
        <v>0</v>
      </c>
      <c r="D39" s="33"/>
      <c r="E39" s="33"/>
      <c r="F39" s="33"/>
      <c r="G39" s="33"/>
      <c r="H39" s="33"/>
      <c r="I39" s="36"/>
      <c r="J39" s="109"/>
      <c r="K39" s="54" t="s">
        <v>43</v>
      </c>
      <c r="L39" s="84"/>
      <c r="M39" s="36"/>
      <c r="N39" s="84"/>
      <c r="O39" s="37" t="s">
        <v>134</v>
      </c>
      <c r="P39" s="97"/>
    </row>
    <row r="40" spans="1:16">
      <c r="A40" s="42" t="s">
        <v>5</v>
      </c>
      <c r="B40" s="85">
        <v>1560</v>
      </c>
      <c r="C40" s="46">
        <f>B40*N48</f>
        <v>0</v>
      </c>
      <c r="D40" s="33"/>
      <c r="E40" s="33"/>
      <c r="F40" s="33"/>
      <c r="G40" s="33"/>
      <c r="H40" s="33"/>
      <c r="I40" s="35"/>
      <c r="J40" s="50">
        <f>SUM(J28:J39)</f>
        <v>0</v>
      </c>
      <c r="K40" s="54" t="s">
        <v>44</v>
      </c>
      <c r="L40" s="84"/>
      <c r="M40" s="36"/>
      <c r="N40" s="84"/>
      <c r="O40" s="37" t="s">
        <v>135</v>
      </c>
      <c r="P40" s="97"/>
    </row>
    <row r="41" spans="1:16">
      <c r="A41" s="42" t="s">
        <v>212</v>
      </c>
      <c r="B41" s="85">
        <v>1880</v>
      </c>
      <c r="C41" s="44">
        <f>B41*P48</f>
        <v>0</v>
      </c>
      <c r="D41" s="33"/>
      <c r="E41" s="33"/>
      <c r="F41" s="33"/>
      <c r="G41" s="33"/>
      <c r="H41" s="33"/>
      <c r="K41" s="54"/>
      <c r="L41" s="84"/>
      <c r="M41" s="36"/>
      <c r="N41" s="84"/>
      <c r="O41" s="37" t="s">
        <v>136</v>
      </c>
      <c r="P41" s="97"/>
    </row>
    <row r="42" spans="1:16">
      <c r="A42" s="47"/>
      <c r="B42" s="48"/>
      <c r="K42" s="54"/>
      <c r="L42" s="84"/>
      <c r="M42" s="36"/>
      <c r="N42" s="84"/>
      <c r="O42" s="37" t="s">
        <v>137</v>
      </c>
      <c r="P42" s="97"/>
    </row>
    <row r="43" spans="1:16">
      <c r="B43" s="33"/>
      <c r="C43" s="106"/>
      <c r="K43" s="54"/>
      <c r="L43" s="84"/>
      <c r="M43" s="36"/>
      <c r="N43" s="84"/>
      <c r="O43" s="37" t="s">
        <v>106</v>
      </c>
      <c r="P43" s="97"/>
    </row>
    <row r="44" spans="1:16">
      <c r="B44" s="33"/>
      <c r="C44" s="106"/>
      <c r="K44" s="54"/>
      <c r="L44" s="84"/>
      <c r="M44" s="36"/>
      <c r="N44" s="84"/>
      <c r="O44" s="36" t="s">
        <v>107</v>
      </c>
      <c r="P44" s="97"/>
    </row>
    <row r="45" spans="1:16">
      <c r="B45" s="33"/>
      <c r="C45" s="106"/>
      <c r="K45" s="54"/>
      <c r="L45" s="84"/>
      <c r="M45" s="36"/>
      <c r="N45" s="84"/>
      <c r="O45" s="36"/>
      <c r="P45" s="97"/>
    </row>
    <row r="46" spans="1:16">
      <c r="B46" s="33"/>
      <c r="C46" s="106"/>
      <c r="K46" s="54"/>
      <c r="L46" s="84"/>
      <c r="M46" s="36"/>
      <c r="N46" s="84"/>
      <c r="O46" s="36"/>
      <c r="P46" s="97"/>
    </row>
    <row r="47" spans="1:16" ht="13.8" thickBot="1">
      <c r="B47" s="33"/>
      <c r="C47" s="106"/>
      <c r="K47" s="54"/>
      <c r="L47" s="84"/>
      <c r="M47" s="36"/>
      <c r="N47" s="84"/>
      <c r="O47" s="36"/>
      <c r="P47" s="97"/>
    </row>
    <row r="48" spans="1:16" ht="13.8" thickBot="1">
      <c r="B48" s="33"/>
      <c r="C48" s="288" t="s">
        <v>205</v>
      </c>
      <c r="D48" s="289"/>
      <c r="E48" s="289"/>
      <c r="F48" s="289"/>
      <c r="G48" s="289"/>
      <c r="H48" s="290"/>
      <c r="K48" s="55"/>
      <c r="L48" s="76">
        <f>SUM(L29:L47)</f>
        <v>0</v>
      </c>
      <c r="M48" s="57"/>
      <c r="N48" s="76">
        <f>SUM(N29:N47)</f>
        <v>0</v>
      </c>
      <c r="O48" s="107"/>
      <c r="P48" s="98">
        <f>SUM(P29:P47)</f>
        <v>0</v>
      </c>
    </row>
    <row r="49" spans="1:16" ht="13.8" thickBot="1"/>
    <row r="50" spans="1:16" ht="74.25" customHeight="1" thickBot="1">
      <c r="K50" s="131" t="s">
        <v>191</v>
      </c>
      <c r="L50" s="132"/>
      <c r="M50" s="133" t="s">
        <v>191</v>
      </c>
      <c r="N50" s="132"/>
      <c r="O50" s="134" t="s">
        <v>192</v>
      </c>
      <c r="P50" s="135"/>
    </row>
    <row r="51" spans="1:16">
      <c r="I51" s="36" t="s">
        <v>25</v>
      </c>
      <c r="J51" s="61"/>
      <c r="K51" s="53" t="s">
        <v>143</v>
      </c>
      <c r="L51" s="111"/>
      <c r="M51" s="53" t="s">
        <v>145</v>
      </c>
      <c r="N51" s="111"/>
      <c r="O51" s="53" t="s">
        <v>146</v>
      </c>
      <c r="P51" s="104"/>
    </row>
    <row r="52" spans="1:16" ht="27.75" customHeight="1">
      <c r="A52" s="298" t="s">
        <v>143</v>
      </c>
      <c r="B52" s="299"/>
      <c r="C52" s="30"/>
      <c r="D52" s="31"/>
      <c r="E52" s="32"/>
      <c r="F52" s="33"/>
      <c r="G52" s="33"/>
      <c r="H52" s="33"/>
      <c r="I52" s="36" t="s">
        <v>26</v>
      </c>
      <c r="J52" s="61"/>
      <c r="K52" s="54" t="s">
        <v>33</v>
      </c>
      <c r="L52" s="69"/>
      <c r="M52" s="36" t="s">
        <v>45</v>
      </c>
      <c r="N52" s="69"/>
      <c r="O52" s="37" t="s">
        <v>96</v>
      </c>
      <c r="P52" s="96"/>
    </row>
    <row r="53" spans="1:16" ht="13.8">
      <c r="A53" s="298" t="s">
        <v>145</v>
      </c>
      <c r="B53" s="299"/>
      <c r="C53" s="30"/>
      <c r="D53" s="31"/>
      <c r="E53" s="32"/>
      <c r="F53" s="33"/>
      <c r="G53" s="33"/>
      <c r="H53" s="33"/>
      <c r="I53" s="36" t="s">
        <v>27</v>
      </c>
      <c r="J53" s="61"/>
      <c r="K53" s="54" t="s">
        <v>34</v>
      </c>
      <c r="L53" s="69"/>
      <c r="M53" s="36" t="s">
        <v>46</v>
      </c>
      <c r="N53" s="69"/>
      <c r="O53" s="37" t="s">
        <v>97</v>
      </c>
      <c r="P53" s="96"/>
    </row>
    <row r="54" spans="1:16" ht="13.8">
      <c r="A54" s="298" t="s">
        <v>146</v>
      </c>
      <c r="B54" s="299"/>
      <c r="C54" s="30"/>
      <c r="D54" s="31"/>
      <c r="E54" s="32"/>
      <c r="F54" s="33"/>
      <c r="G54" s="33"/>
      <c r="H54" s="33"/>
      <c r="I54" s="36" t="s">
        <v>28</v>
      </c>
      <c r="J54" s="61"/>
      <c r="K54" s="54" t="s">
        <v>35</v>
      </c>
      <c r="L54" s="69"/>
      <c r="M54" s="36" t="s">
        <v>47</v>
      </c>
      <c r="N54" s="69"/>
      <c r="O54" s="37" t="s">
        <v>98</v>
      </c>
      <c r="P54" s="96"/>
    </row>
    <row r="55" spans="1:16" ht="13.8">
      <c r="A55" s="291"/>
      <c r="B55" s="292"/>
      <c r="C55" s="38"/>
      <c r="D55" s="31"/>
      <c r="E55" s="32"/>
      <c r="F55" s="33"/>
      <c r="G55" s="33"/>
      <c r="H55" s="33"/>
      <c r="I55" s="36" t="s">
        <v>29</v>
      </c>
      <c r="J55" s="61"/>
      <c r="K55" s="54" t="s">
        <v>36</v>
      </c>
      <c r="L55" s="69"/>
      <c r="M55" s="36" t="s">
        <v>48</v>
      </c>
      <c r="N55" s="69"/>
      <c r="O55" s="37" t="s">
        <v>99</v>
      </c>
      <c r="P55" s="96"/>
    </row>
    <row r="56" spans="1:16" ht="24" customHeight="1">
      <c r="A56" s="293" t="s">
        <v>0</v>
      </c>
      <c r="B56" s="293"/>
      <c r="C56" s="38"/>
      <c r="D56" s="31"/>
      <c r="E56" s="33"/>
      <c r="F56" s="33"/>
      <c r="G56" s="33"/>
      <c r="H56" s="33"/>
      <c r="I56" s="36" t="s">
        <v>30</v>
      </c>
      <c r="J56" s="109"/>
      <c r="K56" s="105" t="s">
        <v>37</v>
      </c>
      <c r="L56" s="69"/>
      <c r="M56" s="110" t="s">
        <v>49</v>
      </c>
      <c r="N56" s="69"/>
      <c r="O56" s="37" t="s">
        <v>100</v>
      </c>
      <c r="P56" s="96"/>
    </row>
    <row r="57" spans="1:16" ht="30" customHeight="1">
      <c r="A57" s="294" t="s">
        <v>181</v>
      </c>
      <c r="B57" s="295"/>
      <c r="C57" s="40"/>
      <c r="D57" s="33"/>
      <c r="E57" s="33"/>
      <c r="F57" s="33"/>
      <c r="G57" s="33"/>
      <c r="H57" s="33"/>
      <c r="I57" s="36"/>
      <c r="J57" s="109"/>
      <c r="K57" s="54" t="s">
        <v>38</v>
      </c>
      <c r="L57" s="69"/>
      <c r="M57" s="36" t="s">
        <v>50</v>
      </c>
      <c r="N57" s="69"/>
      <c r="O57" s="37" t="s">
        <v>101</v>
      </c>
      <c r="P57" s="96"/>
    </row>
    <row r="58" spans="1:16">
      <c r="A58" s="293" t="s">
        <v>1</v>
      </c>
      <c r="B58" s="293"/>
      <c r="C58" s="40"/>
      <c r="D58" s="33"/>
      <c r="E58" s="33"/>
      <c r="F58" s="33"/>
      <c r="G58" s="33"/>
      <c r="H58" s="33"/>
      <c r="I58" s="36"/>
      <c r="J58" s="109"/>
      <c r="K58" s="54" t="s">
        <v>39</v>
      </c>
      <c r="L58" s="84"/>
      <c r="M58" s="36" t="s">
        <v>51</v>
      </c>
      <c r="N58" s="84"/>
      <c r="O58" s="37" t="s">
        <v>102</v>
      </c>
      <c r="P58" s="97"/>
    </row>
    <row r="59" spans="1:16">
      <c r="A59" s="296" t="s">
        <v>55</v>
      </c>
      <c r="B59" s="297"/>
      <c r="C59" s="41" t="s">
        <v>3</v>
      </c>
      <c r="D59" s="33"/>
      <c r="E59" s="33"/>
      <c r="F59" s="33"/>
      <c r="G59" s="33"/>
      <c r="H59" s="33"/>
      <c r="I59" s="36"/>
      <c r="J59" s="109"/>
      <c r="K59" s="54" t="s">
        <v>40</v>
      </c>
      <c r="L59" s="84"/>
      <c r="M59" s="37" t="s">
        <v>52</v>
      </c>
      <c r="N59" s="84"/>
      <c r="O59" s="37" t="s">
        <v>103</v>
      </c>
      <c r="P59" s="97"/>
    </row>
    <row r="60" spans="1:16">
      <c r="A60" s="300" t="s">
        <v>2</v>
      </c>
      <c r="B60" s="293"/>
      <c r="C60" s="44"/>
      <c r="D60" s="33"/>
      <c r="E60" s="33"/>
      <c r="F60" s="33"/>
      <c r="G60" s="33"/>
      <c r="H60" s="33"/>
      <c r="I60" s="36"/>
      <c r="J60" s="109"/>
      <c r="K60" s="54" t="s">
        <v>41</v>
      </c>
      <c r="L60" s="84"/>
      <c r="M60" s="37" t="s">
        <v>53</v>
      </c>
      <c r="N60" s="84"/>
      <c r="O60" s="37" t="s">
        <v>104</v>
      </c>
      <c r="P60" s="97"/>
    </row>
    <row r="61" spans="1:16">
      <c r="A61" s="42"/>
      <c r="C61" s="46"/>
      <c r="D61" s="33"/>
      <c r="E61" s="33"/>
      <c r="F61" s="33"/>
      <c r="G61" s="33"/>
      <c r="H61" s="33"/>
      <c r="I61" s="36"/>
      <c r="J61" s="109"/>
      <c r="K61" s="54" t="s">
        <v>42</v>
      </c>
      <c r="L61" s="84"/>
      <c r="M61" s="36" t="s">
        <v>54</v>
      </c>
      <c r="N61" s="84"/>
      <c r="O61" s="37" t="s">
        <v>105</v>
      </c>
      <c r="P61" s="97"/>
    </row>
    <row r="62" spans="1:16">
      <c r="A62" s="42" t="s">
        <v>4</v>
      </c>
      <c r="B62" s="85">
        <v>1240</v>
      </c>
      <c r="C62" s="46">
        <f>B62*L71</f>
        <v>0</v>
      </c>
      <c r="D62" s="33"/>
      <c r="E62" s="33"/>
      <c r="F62" s="33"/>
      <c r="G62" s="33"/>
      <c r="H62" s="33"/>
      <c r="I62" s="36"/>
      <c r="J62" s="109"/>
      <c r="K62" s="54" t="s">
        <v>43</v>
      </c>
      <c r="L62" s="84"/>
      <c r="M62" s="36"/>
      <c r="N62" s="84"/>
      <c r="O62" s="37" t="s">
        <v>134</v>
      </c>
      <c r="P62" s="97"/>
    </row>
    <row r="63" spans="1:16">
      <c r="A63" s="42" t="s">
        <v>5</v>
      </c>
      <c r="B63" s="85">
        <v>1460</v>
      </c>
      <c r="C63" s="46">
        <f>B63*N71</f>
        <v>0</v>
      </c>
      <c r="D63" s="33"/>
      <c r="E63" s="33"/>
      <c r="F63" s="33"/>
      <c r="G63" s="33"/>
      <c r="H63" s="33"/>
      <c r="I63" s="35"/>
      <c r="J63" s="50">
        <f>SUM(J51:J62)</f>
        <v>0</v>
      </c>
      <c r="K63" s="54" t="s">
        <v>44</v>
      </c>
      <c r="L63" s="84"/>
      <c r="M63" s="36"/>
      <c r="N63" s="84"/>
      <c r="O63" s="37" t="s">
        <v>135</v>
      </c>
      <c r="P63" s="97"/>
    </row>
    <row r="64" spans="1:16">
      <c r="A64" s="42" t="s">
        <v>127</v>
      </c>
      <c r="B64" s="85">
        <v>1780</v>
      </c>
      <c r="C64" s="44">
        <f>B64*P71</f>
        <v>0</v>
      </c>
      <c r="D64" s="33"/>
      <c r="E64" s="33"/>
      <c r="F64" s="33"/>
      <c r="G64" s="33"/>
      <c r="H64" s="33"/>
      <c r="K64" s="54"/>
      <c r="L64" s="84"/>
      <c r="M64" s="36"/>
      <c r="N64" s="84"/>
      <c r="O64" s="37" t="s">
        <v>136</v>
      </c>
      <c r="P64" s="97"/>
    </row>
    <row r="65" spans="1:16">
      <c r="A65" s="47"/>
      <c r="B65" s="48"/>
      <c r="K65" s="54"/>
      <c r="L65" s="84"/>
      <c r="M65" s="36"/>
      <c r="N65" s="84"/>
      <c r="O65" s="37" t="s">
        <v>137</v>
      </c>
      <c r="P65" s="97"/>
    </row>
    <row r="66" spans="1:16">
      <c r="B66" s="33"/>
      <c r="C66" s="106"/>
      <c r="K66" s="54"/>
      <c r="L66" s="84"/>
      <c r="M66" s="36"/>
      <c r="N66" s="84"/>
      <c r="O66" s="37" t="s">
        <v>106</v>
      </c>
      <c r="P66" s="97"/>
    </row>
    <row r="67" spans="1:16">
      <c r="B67" s="33"/>
      <c r="C67" s="106"/>
      <c r="K67" s="54"/>
      <c r="L67" s="84"/>
      <c r="M67" s="36"/>
      <c r="N67" s="84"/>
      <c r="O67" s="36" t="s">
        <v>107</v>
      </c>
      <c r="P67" s="97"/>
    </row>
    <row r="68" spans="1:16">
      <c r="B68" s="33"/>
      <c r="C68" s="106"/>
      <c r="K68" s="54"/>
      <c r="L68" s="84"/>
      <c r="M68" s="36"/>
      <c r="N68" s="84"/>
      <c r="O68" s="36"/>
      <c r="P68" s="97"/>
    </row>
    <row r="69" spans="1:16">
      <c r="B69" s="33"/>
      <c r="C69" s="106"/>
      <c r="K69" s="54"/>
      <c r="L69" s="84"/>
      <c r="M69" s="36"/>
      <c r="N69" s="84"/>
      <c r="O69" s="36"/>
      <c r="P69" s="97"/>
    </row>
    <row r="70" spans="1:16" ht="13.8" thickBot="1">
      <c r="B70" s="33"/>
      <c r="C70" s="106"/>
      <c r="K70" s="54"/>
      <c r="L70" s="84"/>
      <c r="M70" s="36"/>
      <c r="N70" s="84"/>
      <c r="O70" s="36"/>
      <c r="P70" s="97"/>
    </row>
    <row r="71" spans="1:16" ht="13.8" thickBot="1">
      <c r="B71" s="33"/>
      <c r="C71" s="288" t="s">
        <v>206</v>
      </c>
      <c r="D71" s="289"/>
      <c r="E71" s="289"/>
      <c r="F71" s="289"/>
      <c r="G71" s="289"/>
      <c r="H71" s="290"/>
      <c r="K71" s="55"/>
      <c r="L71" s="76">
        <f>SUM(L52:L70)</f>
        <v>0</v>
      </c>
      <c r="M71" s="57"/>
      <c r="N71" s="76">
        <f>SUM(N52:N70)</f>
        <v>0</v>
      </c>
      <c r="O71" s="107"/>
      <c r="P71" s="98">
        <f>SUM(P52:P70)</f>
        <v>0</v>
      </c>
    </row>
    <row r="73" spans="1:16">
      <c r="B73" s="33"/>
      <c r="C73" s="106"/>
      <c r="D73" s="106"/>
      <c r="E73" s="106"/>
      <c r="F73" s="106"/>
      <c r="G73" s="106"/>
      <c r="H73" s="106"/>
      <c r="K73" s="38"/>
      <c r="L73" s="123"/>
      <c r="M73" s="38"/>
      <c r="N73" s="123"/>
      <c r="O73" s="108"/>
      <c r="P73" s="123"/>
    </row>
    <row r="74" spans="1:16" ht="12.75" customHeight="1">
      <c r="B74" s="275" t="s">
        <v>22</v>
      </c>
      <c r="C74" s="276"/>
    </row>
    <row r="75" spans="1:16">
      <c r="B75" s="273">
        <f>SUM(C15:C17,C39:C41,C62:C64)</f>
        <v>0</v>
      </c>
      <c r="C75" s="274"/>
    </row>
  </sheetData>
  <mergeCells count="32">
    <mergeCell ref="A11:B11"/>
    <mergeCell ref="A12:B12"/>
    <mergeCell ref="A13:B13"/>
    <mergeCell ref="A60:B60"/>
    <mergeCell ref="A58:B58"/>
    <mergeCell ref="A55:B55"/>
    <mergeCell ref="A56:B56"/>
    <mergeCell ref="A57:B57"/>
    <mergeCell ref="A52:B52"/>
    <mergeCell ref="A53:B53"/>
    <mergeCell ref="A54:B54"/>
    <mergeCell ref="A59:B59"/>
    <mergeCell ref="A29:B29"/>
    <mergeCell ref="A30:B30"/>
    <mergeCell ref="A37:B37"/>
    <mergeCell ref="A35:B35"/>
    <mergeCell ref="A10:B10"/>
    <mergeCell ref="A6:B6"/>
    <mergeCell ref="A5:B5"/>
    <mergeCell ref="A7:B7"/>
    <mergeCell ref="A8:B8"/>
    <mergeCell ref="A9:B9"/>
    <mergeCell ref="C24:H24"/>
    <mergeCell ref="A32:B32"/>
    <mergeCell ref="A33:B33"/>
    <mergeCell ref="A34:B34"/>
    <mergeCell ref="B75:C75"/>
    <mergeCell ref="B74:C74"/>
    <mergeCell ref="C48:H48"/>
    <mergeCell ref="C71:H71"/>
    <mergeCell ref="A36:B36"/>
    <mergeCell ref="A31:B31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70" orientation="landscape" verticalDpi="200" r:id="rId1"/>
  <rowBreaks count="3" manualBreakCount="3">
    <brk id="2" max="16383" man="1"/>
    <brk id="49" max="16383" man="1"/>
    <brk id="73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R71"/>
  <sheetViews>
    <sheetView showGridLines="0" view="pageBreakPreview" topLeftCell="A34" zoomScale="70" zoomScaleSheetLayoutView="70" workbookViewId="0">
      <selection activeCell="U26" sqref="U26"/>
    </sheetView>
  </sheetViews>
  <sheetFormatPr defaultRowHeight="13.2"/>
  <cols>
    <col min="1" max="1" width="7.88671875" customWidth="1"/>
    <col min="2" max="2" width="7.5546875" customWidth="1"/>
    <col min="3" max="3" width="11.6640625" customWidth="1"/>
    <col min="8" max="8" width="13.6640625" customWidth="1"/>
    <col min="9" max="9" width="14" hidden="1" customWidth="1"/>
    <col min="10" max="10" width="11.6640625" hidden="1" customWidth="1"/>
    <col min="11" max="11" width="12.44140625" customWidth="1"/>
    <col min="12" max="12" width="10.6640625" customWidth="1"/>
    <col min="13" max="13" width="12.88671875" customWidth="1"/>
    <col min="14" max="14" width="10.33203125" customWidth="1"/>
    <col min="15" max="15" width="13.21875" customWidth="1"/>
    <col min="22" max="22" width="7.109375" customWidth="1"/>
  </cols>
  <sheetData>
    <row r="1" spans="1:18" ht="14.25" customHeight="1" thickBot="1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16"/>
      <c r="P1" s="16"/>
      <c r="Q1" s="16"/>
      <c r="R1" s="16"/>
    </row>
    <row r="2" spans="1:18" s="29" customFormat="1">
      <c r="I2" s="36" t="s">
        <v>25</v>
      </c>
      <c r="J2" s="61"/>
      <c r="K2" s="53" t="s">
        <v>154</v>
      </c>
      <c r="L2" s="111" t="s">
        <v>59</v>
      </c>
      <c r="M2" s="53" t="s">
        <v>155</v>
      </c>
      <c r="N2" s="111" t="s">
        <v>60</v>
      </c>
      <c r="O2" s="53" t="s">
        <v>226</v>
      </c>
      <c r="P2" s="104" t="s">
        <v>95</v>
      </c>
    </row>
    <row r="3" spans="1:18" s="29" customFormat="1" ht="27.75" customHeight="1">
      <c r="A3" s="298" t="s">
        <v>154</v>
      </c>
      <c r="B3" s="299"/>
      <c r="C3" s="30"/>
      <c r="D3" s="31"/>
      <c r="E3" s="32"/>
      <c r="F3" s="33"/>
      <c r="G3" s="33"/>
      <c r="H3" s="33"/>
      <c r="I3" s="36" t="s">
        <v>26</v>
      </c>
      <c r="J3" s="61"/>
      <c r="K3" s="54" t="s">
        <v>33</v>
      </c>
      <c r="L3" s="69"/>
      <c r="M3" s="36" t="s">
        <v>45</v>
      </c>
      <c r="N3" s="69"/>
      <c r="O3" s="37" t="s">
        <v>96</v>
      </c>
      <c r="P3" s="96"/>
    </row>
    <row r="4" spans="1:18" s="29" customFormat="1" ht="13.8">
      <c r="A4" s="298" t="s">
        <v>155</v>
      </c>
      <c r="B4" s="299"/>
      <c r="C4" s="30"/>
      <c r="D4" s="31"/>
      <c r="E4" s="32"/>
      <c r="F4" s="33"/>
      <c r="G4" s="33"/>
      <c r="H4" s="33"/>
      <c r="I4" s="36" t="s">
        <v>27</v>
      </c>
      <c r="J4" s="61"/>
      <c r="K4" s="54" t="s">
        <v>34</v>
      </c>
      <c r="L4" s="69"/>
      <c r="M4" s="36" t="s">
        <v>46</v>
      </c>
      <c r="N4" s="69"/>
      <c r="O4" s="37" t="s">
        <v>97</v>
      </c>
      <c r="P4" s="96"/>
    </row>
    <row r="5" spans="1:18" s="29" customFormat="1" ht="13.8">
      <c r="A5" s="298" t="s">
        <v>156</v>
      </c>
      <c r="B5" s="299"/>
      <c r="C5" s="30"/>
      <c r="D5" s="31"/>
      <c r="E5" s="32"/>
      <c r="F5" s="33"/>
      <c r="G5" s="33"/>
      <c r="H5" s="33"/>
      <c r="I5" s="36" t="s">
        <v>28</v>
      </c>
      <c r="J5" s="61"/>
      <c r="K5" s="54" t="s">
        <v>35</v>
      </c>
      <c r="L5" s="69"/>
      <c r="M5" s="36" t="s">
        <v>47</v>
      </c>
      <c r="N5" s="69"/>
      <c r="O5" s="37" t="s">
        <v>98</v>
      </c>
      <c r="P5" s="96"/>
    </row>
    <row r="6" spans="1:18" s="29" customFormat="1" ht="13.8">
      <c r="A6" s="291"/>
      <c r="B6" s="292"/>
      <c r="C6" s="38"/>
      <c r="D6" s="31"/>
      <c r="E6" s="32"/>
      <c r="F6" s="33"/>
      <c r="G6" s="33"/>
      <c r="H6" s="33"/>
      <c r="I6" s="36" t="s">
        <v>29</v>
      </c>
      <c r="J6" s="61"/>
      <c r="K6" s="54" t="s">
        <v>36</v>
      </c>
      <c r="L6" s="69"/>
      <c r="M6" s="36" t="s">
        <v>48</v>
      </c>
      <c r="N6" s="69"/>
      <c r="O6" s="37" t="s">
        <v>99</v>
      </c>
      <c r="P6" s="96"/>
    </row>
    <row r="7" spans="1:18" s="29" customFormat="1" ht="24" customHeight="1">
      <c r="A7" s="293" t="s">
        <v>0</v>
      </c>
      <c r="B7" s="293"/>
      <c r="C7" s="38"/>
      <c r="D7" s="31"/>
      <c r="E7" s="33"/>
      <c r="F7" s="33"/>
      <c r="G7" s="33"/>
      <c r="H7" s="33"/>
      <c r="I7" s="36" t="s">
        <v>30</v>
      </c>
      <c r="J7" s="109"/>
      <c r="K7" s="105" t="s">
        <v>37</v>
      </c>
      <c r="L7" s="69"/>
      <c r="M7" s="110" t="s">
        <v>49</v>
      </c>
      <c r="N7" s="69"/>
      <c r="O7" s="37" t="s">
        <v>100</v>
      </c>
      <c r="P7" s="96"/>
    </row>
    <row r="8" spans="1:18" s="29" customFormat="1" ht="29.25" customHeight="1">
      <c r="A8" s="294" t="s">
        <v>181</v>
      </c>
      <c r="B8" s="295"/>
      <c r="C8" s="40"/>
      <c r="D8" s="33"/>
      <c r="E8" s="33"/>
      <c r="F8" s="33"/>
      <c r="G8" s="33"/>
      <c r="H8" s="33"/>
      <c r="I8" s="36"/>
      <c r="J8" s="109"/>
      <c r="K8" s="54" t="s">
        <v>38</v>
      </c>
      <c r="L8" s="69"/>
      <c r="M8" s="36" t="s">
        <v>50</v>
      </c>
      <c r="N8" s="69"/>
      <c r="O8" s="37" t="s">
        <v>101</v>
      </c>
      <c r="P8" s="96"/>
    </row>
    <row r="9" spans="1:18" s="29" customFormat="1">
      <c r="A9" s="293" t="s">
        <v>1</v>
      </c>
      <c r="B9" s="293"/>
      <c r="C9" s="40"/>
      <c r="D9" s="33"/>
      <c r="E9" s="33"/>
      <c r="F9" s="33"/>
      <c r="G9" s="33"/>
      <c r="H9" s="33"/>
      <c r="I9" s="36"/>
      <c r="J9" s="109"/>
      <c r="K9" s="54" t="s">
        <v>39</v>
      </c>
      <c r="L9" s="84"/>
      <c r="M9" s="36" t="s">
        <v>51</v>
      </c>
      <c r="N9" s="84"/>
      <c r="O9" s="37" t="s">
        <v>102</v>
      </c>
      <c r="P9" s="97"/>
    </row>
    <row r="10" spans="1:18" s="29" customFormat="1">
      <c r="A10" s="296" t="s">
        <v>55</v>
      </c>
      <c r="B10" s="297"/>
      <c r="C10" s="41" t="s">
        <v>3</v>
      </c>
      <c r="D10" s="33"/>
      <c r="E10" s="33"/>
      <c r="F10" s="33"/>
      <c r="G10" s="33"/>
      <c r="H10" s="33"/>
      <c r="I10" s="36"/>
      <c r="J10" s="109"/>
      <c r="K10" s="54" t="s">
        <v>40</v>
      </c>
      <c r="L10" s="84"/>
      <c r="M10" s="37" t="s">
        <v>52</v>
      </c>
      <c r="N10" s="84"/>
      <c r="O10" s="37" t="s">
        <v>103</v>
      </c>
      <c r="P10" s="97"/>
    </row>
    <row r="11" spans="1:18" s="29" customFormat="1">
      <c r="A11" s="300" t="s">
        <v>2</v>
      </c>
      <c r="B11" s="293"/>
      <c r="C11" s="44"/>
      <c r="D11" s="33"/>
      <c r="E11" s="33"/>
      <c r="F11" s="33"/>
      <c r="G11" s="33"/>
      <c r="H11" s="33"/>
      <c r="I11" s="36"/>
      <c r="J11" s="109"/>
      <c r="K11" s="54" t="s">
        <v>41</v>
      </c>
      <c r="L11" s="84"/>
      <c r="M11" s="37" t="s">
        <v>53</v>
      </c>
      <c r="N11" s="84"/>
      <c r="O11" s="37" t="s">
        <v>104</v>
      </c>
      <c r="P11" s="97"/>
    </row>
    <row r="12" spans="1:18" s="29" customFormat="1">
      <c r="A12" s="42"/>
      <c r="C12" s="46"/>
      <c r="D12" s="33"/>
      <c r="E12" s="33"/>
      <c r="F12" s="33"/>
      <c r="G12" s="33"/>
      <c r="H12" s="33"/>
      <c r="I12" s="36"/>
      <c r="J12" s="109"/>
      <c r="K12" s="54" t="s">
        <v>42</v>
      </c>
      <c r="L12" s="84"/>
      <c r="M12" s="36" t="s">
        <v>54</v>
      </c>
      <c r="N12" s="84"/>
      <c r="O12" s="37" t="s">
        <v>105</v>
      </c>
      <c r="P12" s="97"/>
    </row>
    <row r="13" spans="1:18" s="29" customFormat="1">
      <c r="A13" s="42" t="s">
        <v>4</v>
      </c>
      <c r="B13" s="85">
        <v>2535</v>
      </c>
      <c r="C13" s="46">
        <f>B13*L22</f>
        <v>0</v>
      </c>
      <c r="D13" s="33"/>
      <c r="E13" s="33"/>
      <c r="F13" s="33"/>
      <c r="G13" s="33"/>
      <c r="H13" s="33"/>
      <c r="I13" s="36"/>
      <c r="J13" s="109"/>
      <c r="K13" s="54" t="s">
        <v>43</v>
      </c>
      <c r="L13" s="84"/>
      <c r="M13" s="36"/>
      <c r="N13" s="84"/>
      <c r="O13" s="37" t="s">
        <v>134</v>
      </c>
      <c r="P13" s="97"/>
    </row>
    <row r="14" spans="1:18" s="29" customFormat="1">
      <c r="A14" s="128" t="s">
        <v>180</v>
      </c>
      <c r="B14" s="85">
        <v>2860</v>
      </c>
      <c r="C14" s="46">
        <f>B14*N22</f>
        <v>0</v>
      </c>
      <c r="D14" s="33"/>
      <c r="E14" s="33"/>
      <c r="F14" s="33"/>
      <c r="G14" s="33"/>
      <c r="H14" s="33"/>
      <c r="I14" s="35"/>
      <c r="J14" s="50">
        <f>SUM(J2:J13)</f>
        <v>0</v>
      </c>
      <c r="K14" s="54" t="s">
        <v>44</v>
      </c>
      <c r="L14" s="84"/>
      <c r="M14" s="36"/>
      <c r="N14" s="84"/>
      <c r="O14" s="37" t="s">
        <v>135</v>
      </c>
      <c r="P14" s="97"/>
    </row>
    <row r="15" spans="1:18" s="29" customFormat="1">
      <c r="A15" s="42" t="s">
        <v>212</v>
      </c>
      <c r="B15" s="85">
        <v>3090</v>
      </c>
      <c r="C15" s="46">
        <f>B15*P22</f>
        <v>0</v>
      </c>
      <c r="D15" s="33"/>
      <c r="E15" s="33"/>
      <c r="F15" s="33"/>
      <c r="G15" s="33"/>
      <c r="H15" s="33"/>
      <c r="K15" s="54"/>
      <c r="L15" s="84"/>
      <c r="M15" s="36"/>
      <c r="N15" s="84"/>
      <c r="O15" s="37" t="s">
        <v>136</v>
      </c>
      <c r="P15" s="97"/>
    </row>
    <row r="16" spans="1:18" s="29" customFormat="1">
      <c r="A16" s="47"/>
      <c r="B16" s="48"/>
      <c r="K16" s="54"/>
      <c r="L16" s="84"/>
      <c r="M16" s="36"/>
      <c r="N16" s="84"/>
      <c r="O16" s="37" t="s">
        <v>137</v>
      </c>
      <c r="P16" s="97"/>
    </row>
    <row r="17" spans="1:16" s="29" customFormat="1">
      <c r="B17" s="33"/>
      <c r="C17" s="106"/>
      <c r="K17" s="54"/>
      <c r="L17" s="84"/>
      <c r="M17" s="36"/>
      <c r="N17" s="84"/>
      <c r="O17" s="37" t="s">
        <v>106</v>
      </c>
      <c r="P17" s="97"/>
    </row>
    <row r="18" spans="1:16" s="29" customFormat="1">
      <c r="B18" s="33"/>
      <c r="C18" s="106"/>
      <c r="K18" s="54"/>
      <c r="L18" s="84"/>
      <c r="M18" s="36"/>
      <c r="N18" s="84"/>
      <c r="O18" s="36" t="s">
        <v>107</v>
      </c>
      <c r="P18" s="97"/>
    </row>
    <row r="19" spans="1:16" s="29" customFormat="1">
      <c r="B19" s="33"/>
      <c r="C19" s="106"/>
      <c r="K19" s="54"/>
      <c r="L19" s="84"/>
      <c r="M19" s="36"/>
      <c r="N19" s="84"/>
      <c r="O19" s="36"/>
      <c r="P19" s="97"/>
    </row>
    <row r="20" spans="1:16" s="29" customFormat="1">
      <c r="B20" s="33"/>
      <c r="C20" s="106"/>
      <c r="K20" s="54"/>
      <c r="L20" s="84"/>
      <c r="M20" s="36"/>
      <c r="N20" s="84"/>
      <c r="O20" s="36"/>
      <c r="P20" s="97"/>
    </row>
    <row r="21" spans="1:16" s="29" customFormat="1" ht="13.8" thickBot="1">
      <c r="B21" s="33"/>
      <c r="C21" s="106"/>
      <c r="K21" s="54"/>
      <c r="L21" s="84"/>
      <c r="M21" s="36"/>
      <c r="N21" s="84"/>
      <c r="O21" s="36"/>
      <c r="P21" s="97"/>
    </row>
    <row r="22" spans="1:16" s="29" customFormat="1" ht="13.8" thickBot="1">
      <c r="B22" s="33"/>
      <c r="C22" s="288"/>
      <c r="D22" s="289"/>
      <c r="E22" s="289"/>
      <c r="F22" s="289"/>
      <c r="G22" s="289"/>
      <c r="H22" s="290"/>
      <c r="K22" s="55"/>
      <c r="L22" s="76">
        <f>SUM(L3:L21)</f>
        <v>0</v>
      </c>
      <c r="M22" s="57"/>
      <c r="N22" s="76">
        <f>SUM(N3:N21)</f>
        <v>0</v>
      </c>
      <c r="O22" s="107"/>
      <c r="P22" s="98">
        <f>SUM(P3:P21)</f>
        <v>0</v>
      </c>
    </row>
    <row r="24" spans="1:16" ht="13.8" thickBot="1"/>
    <row r="25" spans="1:16">
      <c r="K25" s="53" t="s">
        <v>148</v>
      </c>
      <c r="L25" s="111"/>
      <c r="M25" s="53" t="s">
        <v>149</v>
      </c>
      <c r="N25" s="111"/>
      <c r="O25" s="53" t="s">
        <v>150</v>
      </c>
      <c r="P25" s="104"/>
    </row>
    <row r="26" spans="1:16" s="29" customFormat="1" ht="27.75" customHeight="1">
      <c r="A26" s="298" t="s">
        <v>148</v>
      </c>
      <c r="B26" s="299"/>
      <c r="C26" s="30"/>
      <c r="D26" s="31"/>
      <c r="E26" s="32"/>
      <c r="F26" s="33"/>
      <c r="G26" s="33"/>
      <c r="H26" s="33"/>
      <c r="I26" s="36" t="s">
        <v>26</v>
      </c>
      <c r="J26" s="61"/>
      <c r="K26" s="54" t="s">
        <v>33</v>
      </c>
      <c r="L26" s="69"/>
      <c r="M26" s="36" t="s">
        <v>45</v>
      </c>
      <c r="N26" s="69"/>
      <c r="O26" s="37" t="s">
        <v>96</v>
      </c>
      <c r="P26" s="96"/>
    </row>
    <row r="27" spans="1:16" s="29" customFormat="1" ht="13.8">
      <c r="A27" s="298" t="s">
        <v>149</v>
      </c>
      <c r="B27" s="299"/>
      <c r="C27" s="30"/>
      <c r="D27" s="31"/>
      <c r="E27" s="32"/>
      <c r="F27" s="33"/>
      <c r="G27" s="33"/>
      <c r="H27" s="33"/>
      <c r="I27" s="36" t="s">
        <v>27</v>
      </c>
      <c r="J27" s="61"/>
      <c r="K27" s="54" t="s">
        <v>34</v>
      </c>
      <c r="L27" s="69"/>
      <c r="M27" s="36" t="s">
        <v>46</v>
      </c>
      <c r="N27" s="69"/>
      <c r="O27" s="37" t="s">
        <v>97</v>
      </c>
      <c r="P27" s="96"/>
    </row>
    <row r="28" spans="1:16" s="29" customFormat="1" ht="13.8">
      <c r="A28" s="298" t="s">
        <v>150</v>
      </c>
      <c r="B28" s="299"/>
      <c r="C28" s="30"/>
      <c r="D28" s="31"/>
      <c r="E28" s="32"/>
      <c r="F28" s="33"/>
      <c r="G28" s="33"/>
      <c r="H28" s="33"/>
      <c r="I28" s="36" t="s">
        <v>28</v>
      </c>
      <c r="J28" s="61"/>
      <c r="K28" s="54" t="s">
        <v>35</v>
      </c>
      <c r="L28" s="69"/>
      <c r="M28" s="36" t="s">
        <v>47</v>
      </c>
      <c r="N28" s="69"/>
      <c r="O28" s="37" t="s">
        <v>98</v>
      </c>
      <c r="P28" s="96"/>
    </row>
    <row r="29" spans="1:16" s="29" customFormat="1" ht="13.8">
      <c r="A29" s="291"/>
      <c r="B29" s="292"/>
      <c r="C29" s="38"/>
      <c r="D29" s="31"/>
      <c r="E29" s="32"/>
      <c r="F29" s="33"/>
      <c r="G29" s="33"/>
      <c r="H29" s="33"/>
      <c r="I29" s="36" t="s">
        <v>29</v>
      </c>
      <c r="J29" s="61"/>
      <c r="K29" s="54" t="s">
        <v>36</v>
      </c>
      <c r="L29" s="69"/>
      <c r="M29" s="36" t="s">
        <v>48</v>
      </c>
      <c r="N29" s="69"/>
      <c r="O29" s="37" t="s">
        <v>99</v>
      </c>
      <c r="P29" s="96"/>
    </row>
    <row r="30" spans="1:16" s="29" customFormat="1" ht="24" customHeight="1">
      <c r="A30" s="293" t="s">
        <v>0</v>
      </c>
      <c r="B30" s="293"/>
      <c r="C30" s="38"/>
      <c r="D30" s="31"/>
      <c r="E30" s="33"/>
      <c r="F30" s="33"/>
      <c r="G30" s="33"/>
      <c r="H30" s="33"/>
      <c r="I30" s="36" t="s">
        <v>30</v>
      </c>
      <c r="J30" s="109"/>
      <c r="K30" s="105" t="s">
        <v>37</v>
      </c>
      <c r="L30" s="69"/>
      <c r="M30" s="110" t="s">
        <v>49</v>
      </c>
      <c r="N30" s="69"/>
      <c r="O30" s="37" t="s">
        <v>100</v>
      </c>
      <c r="P30" s="96"/>
    </row>
    <row r="31" spans="1:16" s="29" customFormat="1" ht="29.25" customHeight="1">
      <c r="A31" s="294" t="s">
        <v>181</v>
      </c>
      <c r="B31" s="295"/>
      <c r="C31" s="40"/>
      <c r="D31" s="33"/>
      <c r="E31" s="33"/>
      <c r="F31" s="33"/>
      <c r="G31" s="33"/>
      <c r="H31" s="33"/>
      <c r="I31" s="36"/>
      <c r="J31" s="109"/>
      <c r="K31" s="54" t="s">
        <v>38</v>
      </c>
      <c r="L31" s="69"/>
      <c r="M31" s="36" t="s">
        <v>50</v>
      </c>
      <c r="N31" s="69"/>
      <c r="O31" s="37" t="s">
        <v>101</v>
      </c>
      <c r="P31" s="96"/>
    </row>
    <row r="32" spans="1:16" s="29" customFormat="1">
      <c r="A32" s="293" t="s">
        <v>1</v>
      </c>
      <c r="B32" s="293"/>
      <c r="C32" s="40"/>
      <c r="D32" s="33"/>
      <c r="E32" s="33"/>
      <c r="F32" s="33"/>
      <c r="G32" s="33"/>
      <c r="H32" s="33"/>
      <c r="I32" s="36"/>
      <c r="J32" s="109"/>
      <c r="K32" s="54" t="s">
        <v>39</v>
      </c>
      <c r="L32" s="84"/>
      <c r="M32" s="36" t="s">
        <v>51</v>
      </c>
      <c r="N32" s="84"/>
      <c r="O32" s="37" t="s">
        <v>102</v>
      </c>
      <c r="P32" s="97"/>
    </row>
    <row r="33" spans="1:16" s="29" customFormat="1">
      <c r="A33" s="296" t="s">
        <v>55</v>
      </c>
      <c r="B33" s="297"/>
      <c r="C33" s="41" t="s">
        <v>3</v>
      </c>
      <c r="D33" s="33"/>
      <c r="E33" s="33"/>
      <c r="F33" s="33"/>
      <c r="G33" s="33"/>
      <c r="H33" s="33"/>
      <c r="I33" s="36"/>
      <c r="J33" s="109"/>
      <c r="K33" s="54" t="s">
        <v>40</v>
      </c>
      <c r="L33" s="84"/>
      <c r="M33" s="37" t="s">
        <v>52</v>
      </c>
      <c r="N33" s="84"/>
      <c r="O33" s="37" t="s">
        <v>103</v>
      </c>
      <c r="P33" s="97"/>
    </row>
    <row r="34" spans="1:16" s="29" customFormat="1">
      <c r="A34" s="300" t="s">
        <v>2</v>
      </c>
      <c r="B34" s="293"/>
      <c r="C34" s="44">
        <f>B36*J37</f>
        <v>0</v>
      </c>
      <c r="D34" s="33"/>
      <c r="E34" s="33"/>
      <c r="F34" s="33"/>
      <c r="G34" s="33"/>
      <c r="H34" s="33"/>
      <c r="I34" s="36"/>
      <c r="J34" s="109"/>
      <c r="K34" s="54" t="s">
        <v>41</v>
      </c>
      <c r="L34" s="84"/>
      <c r="M34" s="37" t="s">
        <v>53</v>
      </c>
      <c r="N34" s="84"/>
      <c r="O34" s="37" t="s">
        <v>104</v>
      </c>
      <c r="P34" s="97"/>
    </row>
    <row r="35" spans="1:16" s="29" customFormat="1">
      <c r="A35" s="42"/>
      <c r="C35" s="46"/>
      <c r="D35" s="33"/>
      <c r="E35" s="33"/>
      <c r="F35" s="33"/>
      <c r="G35" s="33"/>
      <c r="H35" s="33"/>
      <c r="I35" s="36"/>
      <c r="J35" s="109"/>
      <c r="K35" s="54" t="s">
        <v>42</v>
      </c>
      <c r="L35" s="84"/>
      <c r="M35" s="36" t="s">
        <v>54</v>
      </c>
      <c r="N35" s="84"/>
      <c r="O35" s="37" t="s">
        <v>105</v>
      </c>
      <c r="P35" s="97"/>
    </row>
    <row r="36" spans="1:16" s="29" customFormat="1">
      <c r="A36" s="42" t="s">
        <v>227</v>
      </c>
      <c r="B36" s="85">
        <v>2535</v>
      </c>
      <c r="C36" s="46">
        <f>B36*L45</f>
        <v>0</v>
      </c>
      <c r="D36" s="33"/>
      <c r="E36" s="33"/>
      <c r="F36" s="33"/>
      <c r="G36" s="33"/>
      <c r="H36" s="33"/>
      <c r="I36" s="36"/>
      <c r="J36" s="109"/>
      <c r="K36" s="54" t="s">
        <v>43</v>
      </c>
      <c r="L36" s="84"/>
      <c r="M36" s="36"/>
      <c r="N36" s="84"/>
      <c r="O36" s="37" t="s">
        <v>134</v>
      </c>
      <c r="P36" s="97"/>
    </row>
    <row r="37" spans="1:16" s="29" customFormat="1">
      <c r="A37" s="42" t="s">
        <v>5</v>
      </c>
      <c r="B37" s="85">
        <v>2860</v>
      </c>
      <c r="C37" s="46">
        <f>B37*N45</f>
        <v>0</v>
      </c>
      <c r="D37" s="33"/>
      <c r="E37" s="33"/>
      <c r="F37" s="33"/>
      <c r="G37" s="33"/>
      <c r="H37" s="33"/>
      <c r="I37" s="35"/>
      <c r="J37" s="50">
        <f>SUM(J25:J36)</f>
        <v>0</v>
      </c>
      <c r="K37" s="54" t="s">
        <v>44</v>
      </c>
      <c r="L37" s="84"/>
      <c r="M37" s="36"/>
      <c r="N37" s="84"/>
      <c r="O37" s="37" t="s">
        <v>135</v>
      </c>
      <c r="P37" s="97"/>
    </row>
    <row r="38" spans="1:16" s="29" customFormat="1">
      <c r="A38" s="42" t="s">
        <v>127</v>
      </c>
      <c r="B38" s="85">
        <v>3090</v>
      </c>
      <c r="C38" s="46">
        <f>B38*P45</f>
        <v>0</v>
      </c>
      <c r="D38" s="33"/>
      <c r="E38" s="33"/>
      <c r="F38" s="33"/>
      <c r="G38" s="33"/>
      <c r="H38" s="33"/>
      <c r="K38" s="54"/>
      <c r="L38" s="84"/>
      <c r="M38" s="36"/>
      <c r="N38" s="84"/>
      <c r="O38" s="37" t="s">
        <v>136</v>
      </c>
      <c r="P38" s="97"/>
    </row>
    <row r="39" spans="1:16" s="29" customFormat="1">
      <c r="A39" s="47"/>
      <c r="B39" s="48"/>
      <c r="K39" s="54"/>
      <c r="L39" s="84"/>
      <c r="M39" s="36"/>
      <c r="N39" s="84"/>
      <c r="O39" s="37" t="s">
        <v>137</v>
      </c>
      <c r="P39" s="97"/>
    </row>
    <row r="40" spans="1:16" s="29" customFormat="1">
      <c r="B40" s="33"/>
      <c r="C40" s="106"/>
      <c r="K40" s="54"/>
      <c r="L40" s="84"/>
      <c r="M40" s="36"/>
      <c r="N40" s="84"/>
      <c r="O40" s="37" t="s">
        <v>106</v>
      </c>
      <c r="P40" s="97"/>
    </row>
    <row r="41" spans="1:16" s="29" customFormat="1">
      <c r="B41" s="33"/>
      <c r="C41" s="106"/>
      <c r="K41" s="54"/>
      <c r="L41" s="84"/>
      <c r="M41" s="36"/>
      <c r="N41" s="84"/>
      <c r="O41" s="36" t="s">
        <v>107</v>
      </c>
      <c r="P41" s="97"/>
    </row>
    <row r="42" spans="1:16" s="29" customFormat="1">
      <c r="B42" s="33"/>
      <c r="C42" s="106"/>
      <c r="K42" s="54"/>
      <c r="L42" s="84"/>
      <c r="M42" s="36"/>
      <c r="N42" s="84"/>
      <c r="O42" s="36"/>
      <c r="P42" s="97"/>
    </row>
    <row r="43" spans="1:16" s="29" customFormat="1">
      <c r="B43" s="33"/>
      <c r="C43" s="106"/>
      <c r="K43" s="54"/>
      <c r="L43" s="84"/>
      <c r="M43" s="36"/>
      <c r="N43" s="84"/>
      <c r="O43" s="36"/>
      <c r="P43" s="97"/>
    </row>
    <row r="44" spans="1:16" s="29" customFormat="1" ht="13.8" thickBot="1">
      <c r="B44" s="33"/>
      <c r="C44" s="106"/>
      <c r="K44" s="54"/>
      <c r="L44" s="84"/>
      <c r="M44" s="36"/>
      <c r="N44" s="84"/>
      <c r="O44" s="36"/>
      <c r="P44" s="97"/>
    </row>
    <row r="45" spans="1:16" s="29" customFormat="1" ht="13.8" thickBot="1">
      <c r="B45" s="33"/>
      <c r="C45" s="288"/>
      <c r="D45" s="289"/>
      <c r="E45" s="289"/>
      <c r="F45" s="289"/>
      <c r="G45" s="289"/>
      <c r="H45" s="290"/>
      <c r="K45" s="55"/>
      <c r="L45" s="76">
        <f>SUM(L26:L44)</f>
        <v>0</v>
      </c>
      <c r="M45" s="57"/>
      <c r="N45" s="76">
        <f>SUM(N26:N44)</f>
        <v>0</v>
      </c>
      <c r="O45" s="107"/>
      <c r="P45" s="98">
        <f>SUM(P26:P44)</f>
        <v>0</v>
      </c>
    </row>
    <row r="47" spans="1:16" ht="13.8" thickBot="1"/>
    <row r="48" spans="1:16">
      <c r="K48" s="53" t="s">
        <v>151</v>
      </c>
      <c r="L48" s="111"/>
      <c r="M48" s="53" t="s">
        <v>152</v>
      </c>
      <c r="N48" s="111"/>
      <c r="O48" s="53" t="s">
        <v>153</v>
      </c>
      <c r="P48" s="104"/>
    </row>
    <row r="49" spans="1:16" s="29" customFormat="1" ht="27.75" customHeight="1">
      <c r="A49" s="298" t="s">
        <v>151</v>
      </c>
      <c r="B49" s="299"/>
      <c r="C49" s="30"/>
      <c r="D49" s="31"/>
      <c r="E49" s="32"/>
      <c r="F49" s="33"/>
      <c r="G49" s="33"/>
      <c r="H49" s="33"/>
      <c r="I49" s="36" t="s">
        <v>26</v>
      </c>
      <c r="J49" s="61"/>
      <c r="K49" s="54" t="s">
        <v>33</v>
      </c>
      <c r="L49" s="69"/>
      <c r="M49" s="36" t="s">
        <v>45</v>
      </c>
      <c r="N49" s="69"/>
      <c r="O49" s="37" t="s">
        <v>96</v>
      </c>
      <c r="P49" s="96"/>
    </row>
    <row r="50" spans="1:16" s="29" customFormat="1" ht="13.8">
      <c r="A50" s="298" t="s">
        <v>152</v>
      </c>
      <c r="B50" s="299"/>
      <c r="C50" s="30"/>
      <c r="D50" s="31"/>
      <c r="E50" s="32"/>
      <c r="F50" s="33"/>
      <c r="G50" s="33"/>
      <c r="H50" s="33"/>
      <c r="I50" s="36" t="s">
        <v>27</v>
      </c>
      <c r="J50" s="61"/>
      <c r="K50" s="54" t="s">
        <v>34</v>
      </c>
      <c r="L50" s="69"/>
      <c r="M50" s="36" t="s">
        <v>46</v>
      </c>
      <c r="N50" s="69"/>
      <c r="O50" s="37" t="s">
        <v>97</v>
      </c>
      <c r="P50" s="96"/>
    </row>
    <row r="51" spans="1:16" s="29" customFormat="1" ht="13.8">
      <c r="A51" s="298" t="s">
        <v>153</v>
      </c>
      <c r="B51" s="299"/>
      <c r="C51" s="30"/>
      <c r="D51" s="31"/>
      <c r="E51" s="32"/>
      <c r="F51" s="33"/>
      <c r="G51" s="33"/>
      <c r="H51" s="33"/>
      <c r="I51" s="36" t="s">
        <v>28</v>
      </c>
      <c r="J51" s="61"/>
      <c r="K51" s="54" t="s">
        <v>35</v>
      </c>
      <c r="L51" s="69"/>
      <c r="M51" s="36" t="s">
        <v>47</v>
      </c>
      <c r="N51" s="69"/>
      <c r="O51" s="37" t="s">
        <v>98</v>
      </c>
      <c r="P51" s="96"/>
    </row>
    <row r="52" spans="1:16" s="29" customFormat="1" ht="13.8">
      <c r="A52" s="291"/>
      <c r="B52" s="292"/>
      <c r="C52" s="38"/>
      <c r="D52" s="31"/>
      <c r="E52" s="32"/>
      <c r="F52" s="33"/>
      <c r="G52" s="33"/>
      <c r="H52" s="33"/>
      <c r="I52" s="36" t="s">
        <v>29</v>
      </c>
      <c r="J52" s="61"/>
      <c r="K52" s="54" t="s">
        <v>36</v>
      </c>
      <c r="L52" s="69"/>
      <c r="M52" s="36" t="s">
        <v>48</v>
      </c>
      <c r="N52" s="69"/>
      <c r="O52" s="37" t="s">
        <v>99</v>
      </c>
      <c r="P52" s="96"/>
    </row>
    <row r="53" spans="1:16" s="29" customFormat="1" ht="24" customHeight="1">
      <c r="A53" s="293" t="s">
        <v>0</v>
      </c>
      <c r="B53" s="293"/>
      <c r="C53" s="38"/>
      <c r="D53" s="31"/>
      <c r="E53" s="33"/>
      <c r="F53" s="33"/>
      <c r="G53" s="33"/>
      <c r="H53" s="33"/>
      <c r="I53" s="36" t="s">
        <v>30</v>
      </c>
      <c r="J53" s="109"/>
      <c r="K53" s="105" t="s">
        <v>37</v>
      </c>
      <c r="L53" s="69"/>
      <c r="M53" s="110" t="s">
        <v>49</v>
      </c>
      <c r="N53" s="69"/>
      <c r="O53" s="37" t="s">
        <v>100</v>
      </c>
      <c r="P53" s="96"/>
    </row>
    <row r="54" spans="1:16" s="29" customFormat="1" ht="29.25" customHeight="1">
      <c r="A54" s="294" t="s">
        <v>181</v>
      </c>
      <c r="B54" s="295"/>
      <c r="C54" s="40"/>
      <c r="D54" s="33"/>
      <c r="E54" s="33"/>
      <c r="F54" s="33"/>
      <c r="G54" s="33"/>
      <c r="H54" s="33"/>
      <c r="I54" s="36"/>
      <c r="J54" s="109"/>
      <c r="K54" s="54" t="s">
        <v>38</v>
      </c>
      <c r="L54" s="69"/>
      <c r="M54" s="36" t="s">
        <v>50</v>
      </c>
      <c r="N54" s="69"/>
      <c r="O54" s="37" t="s">
        <v>101</v>
      </c>
      <c r="P54" s="96"/>
    </row>
    <row r="55" spans="1:16" s="29" customFormat="1">
      <c r="A55" s="293" t="s">
        <v>1</v>
      </c>
      <c r="B55" s="293"/>
      <c r="C55" s="40"/>
      <c r="D55" s="33"/>
      <c r="E55" s="33"/>
      <c r="F55" s="33"/>
      <c r="G55" s="33"/>
      <c r="H55" s="33"/>
      <c r="I55" s="36"/>
      <c r="J55" s="109"/>
      <c r="K55" s="54" t="s">
        <v>39</v>
      </c>
      <c r="L55" s="84"/>
      <c r="M55" s="36" t="s">
        <v>51</v>
      </c>
      <c r="N55" s="84"/>
      <c r="O55" s="37" t="s">
        <v>102</v>
      </c>
      <c r="P55" s="97"/>
    </row>
    <row r="56" spans="1:16" s="29" customFormat="1">
      <c r="A56" s="296" t="s">
        <v>55</v>
      </c>
      <c r="B56" s="297"/>
      <c r="C56" s="41" t="s">
        <v>3</v>
      </c>
      <c r="D56" s="33"/>
      <c r="E56" s="33"/>
      <c r="F56" s="33"/>
      <c r="G56" s="33"/>
      <c r="H56" s="33"/>
      <c r="I56" s="36"/>
      <c r="J56" s="109"/>
      <c r="K56" s="54" t="s">
        <v>40</v>
      </c>
      <c r="L56" s="84"/>
      <c r="M56" s="37" t="s">
        <v>52</v>
      </c>
      <c r="N56" s="84"/>
      <c r="O56" s="37" t="s">
        <v>103</v>
      </c>
      <c r="P56" s="97"/>
    </row>
    <row r="57" spans="1:16" s="29" customFormat="1">
      <c r="A57" s="300" t="s">
        <v>2</v>
      </c>
      <c r="B57" s="293"/>
      <c r="C57" s="44"/>
      <c r="D57" s="33"/>
      <c r="E57" s="33"/>
      <c r="F57" s="33"/>
      <c r="G57" s="33"/>
      <c r="H57" s="33"/>
      <c r="I57" s="36"/>
      <c r="J57" s="109"/>
      <c r="K57" s="54" t="s">
        <v>41</v>
      </c>
      <c r="L57" s="84"/>
      <c r="M57" s="37" t="s">
        <v>53</v>
      </c>
      <c r="N57" s="84"/>
      <c r="O57" s="37" t="s">
        <v>104</v>
      </c>
      <c r="P57" s="97"/>
    </row>
    <row r="58" spans="1:16" s="29" customFormat="1">
      <c r="A58" s="42"/>
      <c r="C58" s="46"/>
      <c r="D58" s="33"/>
      <c r="E58" s="33"/>
      <c r="F58" s="33"/>
      <c r="G58" s="33"/>
      <c r="H58" s="33"/>
      <c r="I58" s="36"/>
      <c r="J58" s="109"/>
      <c r="K58" s="54" t="s">
        <v>42</v>
      </c>
      <c r="L58" s="84"/>
      <c r="M58" s="36" t="s">
        <v>54</v>
      </c>
      <c r="N58" s="84"/>
      <c r="O58" s="37" t="s">
        <v>105</v>
      </c>
      <c r="P58" s="97"/>
    </row>
    <row r="59" spans="1:16" s="29" customFormat="1">
      <c r="A59" s="42" t="s">
        <v>4</v>
      </c>
      <c r="B59" s="85">
        <v>2235</v>
      </c>
      <c r="C59" s="46">
        <f>B59*L68</f>
        <v>0</v>
      </c>
      <c r="D59" s="33"/>
      <c r="E59" s="33"/>
      <c r="F59" s="33"/>
      <c r="G59" s="33"/>
      <c r="H59" s="33"/>
      <c r="I59" s="36"/>
      <c r="J59" s="109"/>
      <c r="K59" s="54" t="s">
        <v>43</v>
      </c>
      <c r="L59" s="84"/>
      <c r="M59" s="36"/>
      <c r="N59" s="84"/>
      <c r="O59" s="37" t="s">
        <v>134</v>
      </c>
      <c r="P59" s="97"/>
    </row>
    <row r="60" spans="1:16" s="29" customFormat="1">
      <c r="A60" s="42" t="s">
        <v>5</v>
      </c>
      <c r="B60" s="85">
        <v>2580</v>
      </c>
      <c r="C60" s="46">
        <f>B60*N68</f>
        <v>0</v>
      </c>
      <c r="D60" s="33"/>
      <c r="E60" s="33"/>
      <c r="F60" s="33"/>
      <c r="G60" s="33"/>
      <c r="H60" s="33"/>
      <c r="I60" s="35"/>
      <c r="J60" s="50">
        <f>SUM(J48:J59)</f>
        <v>0</v>
      </c>
      <c r="K60" s="54" t="s">
        <v>44</v>
      </c>
      <c r="L60" s="84"/>
      <c r="M60" s="36"/>
      <c r="N60" s="84"/>
      <c r="O60" s="37" t="s">
        <v>135</v>
      </c>
      <c r="P60" s="97"/>
    </row>
    <row r="61" spans="1:16" s="29" customFormat="1">
      <c r="A61" s="42" t="s">
        <v>127</v>
      </c>
      <c r="B61" s="85">
        <v>2890</v>
      </c>
      <c r="C61" s="44">
        <f>B61*P68</f>
        <v>0</v>
      </c>
      <c r="D61" s="33"/>
      <c r="E61" s="33"/>
      <c r="F61" s="33"/>
      <c r="G61" s="33"/>
      <c r="H61" s="33"/>
      <c r="K61" s="54"/>
      <c r="L61" s="84"/>
      <c r="M61" s="36"/>
      <c r="N61" s="84"/>
      <c r="O61" s="37" t="s">
        <v>136</v>
      </c>
      <c r="P61" s="97"/>
    </row>
    <row r="62" spans="1:16" s="29" customFormat="1">
      <c r="A62" s="47"/>
      <c r="B62" s="48"/>
      <c r="K62" s="54"/>
      <c r="L62" s="84"/>
      <c r="M62" s="36"/>
      <c r="N62" s="84"/>
      <c r="O62" s="37" t="s">
        <v>137</v>
      </c>
      <c r="P62" s="97"/>
    </row>
    <row r="63" spans="1:16" s="29" customFormat="1">
      <c r="B63" s="33"/>
      <c r="C63" s="106"/>
      <c r="K63" s="54"/>
      <c r="L63" s="84"/>
      <c r="M63" s="36"/>
      <c r="N63" s="84"/>
      <c r="O63" s="37" t="s">
        <v>106</v>
      </c>
      <c r="P63" s="97"/>
    </row>
    <row r="64" spans="1:16" s="29" customFormat="1">
      <c r="B64" s="33"/>
      <c r="C64" s="106"/>
      <c r="K64" s="54"/>
      <c r="L64" s="84"/>
      <c r="M64" s="36"/>
      <c r="N64" s="84"/>
      <c r="O64" s="36" t="s">
        <v>107</v>
      </c>
      <c r="P64" s="97"/>
    </row>
    <row r="65" spans="2:16" s="29" customFormat="1">
      <c r="B65" s="33"/>
      <c r="C65" s="106"/>
      <c r="K65" s="54"/>
      <c r="L65" s="84"/>
      <c r="M65" s="36"/>
      <c r="N65" s="84"/>
      <c r="O65" s="36"/>
      <c r="P65" s="97"/>
    </row>
    <row r="66" spans="2:16" s="29" customFormat="1">
      <c r="B66" s="33"/>
      <c r="C66" s="106"/>
      <c r="K66" s="54"/>
      <c r="L66" s="84"/>
      <c r="M66" s="36"/>
      <c r="N66" s="84"/>
      <c r="O66" s="36"/>
      <c r="P66" s="97"/>
    </row>
    <row r="67" spans="2:16" s="29" customFormat="1" ht="13.8" thickBot="1">
      <c r="B67" s="33"/>
      <c r="C67" s="106"/>
      <c r="K67" s="54"/>
      <c r="L67" s="84"/>
      <c r="M67" s="36"/>
      <c r="N67" s="84"/>
      <c r="O67" s="36"/>
      <c r="P67" s="97"/>
    </row>
    <row r="68" spans="2:16" s="29" customFormat="1" ht="13.8" thickBot="1">
      <c r="B68" s="33"/>
      <c r="C68" s="288"/>
      <c r="D68" s="289"/>
      <c r="E68" s="289"/>
      <c r="F68" s="289"/>
      <c r="G68" s="289"/>
      <c r="H68" s="290"/>
      <c r="K68" s="55"/>
      <c r="L68" s="76">
        <f>SUM(L49:L67)</f>
        <v>0</v>
      </c>
      <c r="M68" s="57"/>
      <c r="N68" s="76">
        <f>SUM(N49:N67)</f>
        <v>0</v>
      </c>
      <c r="O68" s="107"/>
      <c r="P68" s="98">
        <f>SUM(P49:P67)</f>
        <v>0</v>
      </c>
    </row>
    <row r="70" spans="2:16" s="29" customFormat="1" ht="12.75" customHeight="1">
      <c r="B70" s="275" t="s">
        <v>22</v>
      </c>
      <c r="C70" s="276"/>
    </row>
    <row r="71" spans="2:16" s="29" customFormat="1">
      <c r="B71" s="273">
        <f>C13+C14+C15+C36+C37+C38+C59+C60+C61</f>
        <v>0</v>
      </c>
      <c r="C71" s="274"/>
    </row>
  </sheetData>
  <mergeCells count="32">
    <mergeCell ref="A51:B51"/>
    <mergeCell ref="A49:B49"/>
    <mergeCell ref="A50:B50"/>
    <mergeCell ref="C68:H68"/>
    <mergeCell ref="A52:B52"/>
    <mergeCell ref="A53:B53"/>
    <mergeCell ref="A54:B54"/>
    <mergeCell ref="A55:B55"/>
    <mergeCell ref="A57:B57"/>
    <mergeCell ref="A56:B56"/>
    <mergeCell ref="A30:B30"/>
    <mergeCell ref="A33:B33"/>
    <mergeCell ref="A34:B34"/>
    <mergeCell ref="A8:B8"/>
    <mergeCell ref="A9:B9"/>
    <mergeCell ref="A10:B10"/>
    <mergeCell ref="A5:B5"/>
    <mergeCell ref="A3:B3"/>
    <mergeCell ref="A4:B4"/>
    <mergeCell ref="B71:C71"/>
    <mergeCell ref="A6:B6"/>
    <mergeCell ref="A7:B7"/>
    <mergeCell ref="A11:B11"/>
    <mergeCell ref="C22:H22"/>
    <mergeCell ref="A26:B26"/>
    <mergeCell ref="A27:B27"/>
    <mergeCell ref="B70:C70"/>
    <mergeCell ref="C45:H45"/>
    <mergeCell ref="A28:B28"/>
    <mergeCell ref="A29:B29"/>
    <mergeCell ref="A32:B32"/>
    <mergeCell ref="A31:B31"/>
  </mergeCells>
  <phoneticPr fontId="3" type="noConversion"/>
  <pageMargins left="0.43307086614173229" right="0.31496062992125984" top="0.74803149606299213" bottom="0.74803149606299213" header="0.31496062992125984" footer="0.31496062992125984"/>
  <pageSetup paperSize="9" scale="59" orientation="landscape" verticalDpi="200" r:id="rId1"/>
  <rowBreaks count="1" manualBreakCount="1">
    <brk id="1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R82"/>
  <sheetViews>
    <sheetView view="pageBreakPreview" topLeftCell="A58" zoomScaleNormal="75" zoomScaleSheetLayoutView="100" workbookViewId="0">
      <selection activeCell="J44" sqref="J44"/>
    </sheetView>
  </sheetViews>
  <sheetFormatPr defaultColWidth="9.109375" defaultRowHeight="13.2"/>
  <cols>
    <col min="1" max="1" width="7" style="29" customWidth="1"/>
    <col min="2" max="2" width="9.109375" style="29"/>
    <col min="3" max="3" width="11.33203125" style="29" customWidth="1"/>
    <col min="4" max="7" width="9.109375" style="29"/>
    <col min="8" max="8" width="22.88671875" style="29" customWidth="1"/>
    <col min="9" max="9" width="9.109375" style="29" hidden="1" customWidth="1"/>
    <col min="10" max="10" width="12.88671875" style="29" customWidth="1"/>
    <col min="11" max="11" width="9.33203125" style="29" customWidth="1"/>
    <col min="12" max="12" width="12.109375" style="29" customWidth="1"/>
    <col min="13" max="13" width="10.88671875" style="29" customWidth="1"/>
    <col min="14" max="14" width="11" style="29" customWidth="1"/>
    <col min="15" max="15" width="9.33203125" style="29" customWidth="1"/>
    <col min="16" max="16" width="13" style="29" customWidth="1"/>
    <col min="17" max="16384" width="9.109375" style="29"/>
  </cols>
  <sheetData>
    <row r="1" spans="1:15" ht="1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</row>
    <row r="2" spans="1:15" ht="13.8" thickBot="1"/>
    <row r="3" spans="1:15" ht="13.8">
      <c r="A3" s="291" t="s">
        <v>90</v>
      </c>
      <c r="B3" s="292"/>
      <c r="C3" s="30"/>
      <c r="D3" s="31"/>
      <c r="E3" s="32"/>
      <c r="F3" s="33"/>
      <c r="G3" s="33"/>
      <c r="H3" s="33"/>
      <c r="I3" s="60" t="s">
        <v>23</v>
      </c>
      <c r="J3" s="53" t="s">
        <v>90</v>
      </c>
      <c r="K3" s="28" t="s">
        <v>59</v>
      </c>
      <c r="L3" s="94" t="s">
        <v>91</v>
      </c>
      <c r="M3" s="28" t="s">
        <v>60</v>
      </c>
      <c r="N3" s="99" t="s">
        <v>121</v>
      </c>
      <c r="O3" s="100" t="s">
        <v>95</v>
      </c>
    </row>
    <row r="4" spans="1:15" ht="13.8">
      <c r="A4" s="291" t="s">
        <v>91</v>
      </c>
      <c r="B4" s="292"/>
      <c r="C4" s="30"/>
      <c r="D4" s="31"/>
      <c r="E4" s="32"/>
      <c r="F4" s="33"/>
      <c r="G4" s="33"/>
      <c r="H4" s="33"/>
      <c r="I4" s="61"/>
      <c r="J4" s="54" t="s">
        <v>6</v>
      </c>
      <c r="K4" s="74"/>
      <c r="L4" s="36" t="s">
        <v>14</v>
      </c>
      <c r="M4" s="69"/>
      <c r="N4" s="18" t="s">
        <v>111</v>
      </c>
      <c r="O4" s="101"/>
    </row>
    <row r="5" spans="1:15" ht="13.8">
      <c r="A5" s="291" t="s">
        <v>121</v>
      </c>
      <c r="B5" s="292"/>
      <c r="C5" s="30"/>
      <c r="D5" s="31"/>
      <c r="E5" s="32"/>
      <c r="F5" s="33"/>
      <c r="G5" s="33"/>
      <c r="H5" s="33"/>
      <c r="I5" s="61"/>
      <c r="J5" s="54" t="s">
        <v>7</v>
      </c>
      <c r="K5" s="74"/>
      <c r="L5" s="36" t="s">
        <v>15</v>
      </c>
      <c r="M5" s="69"/>
      <c r="N5" s="18" t="s">
        <v>112</v>
      </c>
      <c r="O5" s="101"/>
    </row>
    <row r="6" spans="1:15" ht="13.8">
      <c r="A6" s="291"/>
      <c r="B6" s="292"/>
      <c r="C6" s="30"/>
      <c r="D6" s="31"/>
      <c r="E6" s="32"/>
      <c r="F6" s="33"/>
      <c r="G6" s="33"/>
      <c r="H6" s="33"/>
      <c r="I6" s="61"/>
      <c r="J6" s="54" t="s">
        <v>8</v>
      </c>
      <c r="K6" s="74"/>
      <c r="L6" s="36" t="s">
        <v>16</v>
      </c>
      <c r="M6" s="69"/>
      <c r="N6" s="18" t="s">
        <v>113</v>
      </c>
      <c r="O6" s="101"/>
    </row>
    <row r="7" spans="1:15">
      <c r="A7" s="293" t="s">
        <v>0</v>
      </c>
      <c r="B7" s="293"/>
      <c r="C7" s="38"/>
      <c r="D7" s="31"/>
      <c r="E7" s="32"/>
      <c r="F7" s="33"/>
      <c r="G7" s="33"/>
      <c r="H7" s="33"/>
      <c r="I7" s="61"/>
      <c r="J7" s="54" t="s">
        <v>9</v>
      </c>
      <c r="K7" s="74"/>
      <c r="L7" s="36" t="s">
        <v>32</v>
      </c>
      <c r="M7" s="69"/>
      <c r="N7" s="18" t="s">
        <v>114</v>
      </c>
      <c r="O7" s="101"/>
    </row>
    <row r="8" spans="1:15" ht="24.75" customHeight="1">
      <c r="A8" s="294" t="s">
        <v>163</v>
      </c>
      <c r="B8" s="295"/>
      <c r="C8" s="38"/>
      <c r="D8" s="31"/>
      <c r="E8" s="33"/>
      <c r="F8" s="33"/>
      <c r="G8" s="33"/>
      <c r="H8" s="33"/>
      <c r="I8" s="61"/>
      <c r="J8" s="54" t="s">
        <v>10</v>
      </c>
      <c r="K8" s="74"/>
      <c r="L8" s="36" t="s">
        <v>17</v>
      </c>
      <c r="M8" s="69"/>
      <c r="N8" s="18" t="s">
        <v>115</v>
      </c>
      <c r="O8" s="101"/>
    </row>
    <row r="9" spans="1:15">
      <c r="A9" s="293" t="s">
        <v>1</v>
      </c>
      <c r="B9" s="293"/>
      <c r="C9" s="40"/>
      <c r="D9" s="33"/>
      <c r="E9" s="33"/>
      <c r="F9" s="33"/>
      <c r="G9" s="33"/>
      <c r="H9" s="33"/>
      <c r="I9" s="61"/>
      <c r="J9" s="54" t="s">
        <v>11</v>
      </c>
      <c r="K9" s="74"/>
      <c r="L9" s="36" t="s">
        <v>20</v>
      </c>
      <c r="M9" s="69"/>
      <c r="N9" s="18" t="s">
        <v>116</v>
      </c>
      <c r="O9" s="101"/>
    </row>
    <row r="10" spans="1:15">
      <c r="A10" s="296" t="s">
        <v>31</v>
      </c>
      <c r="B10" s="297"/>
      <c r="C10" s="40"/>
      <c r="D10" s="33"/>
      <c r="E10" s="33"/>
      <c r="F10" s="33"/>
      <c r="G10" s="33"/>
      <c r="H10" s="33"/>
      <c r="I10" s="62"/>
      <c r="J10" s="54" t="s">
        <v>12</v>
      </c>
      <c r="K10" s="75"/>
      <c r="L10" s="36" t="s">
        <v>21</v>
      </c>
      <c r="M10" s="70"/>
      <c r="N10" s="18" t="s">
        <v>117</v>
      </c>
      <c r="O10" s="101"/>
    </row>
    <row r="11" spans="1:15">
      <c r="A11" s="300" t="s">
        <v>2</v>
      </c>
      <c r="B11" s="293"/>
      <c r="C11" s="41" t="s">
        <v>3</v>
      </c>
      <c r="D11" s="33"/>
      <c r="E11" s="33"/>
      <c r="F11" s="33"/>
      <c r="G11" s="33"/>
      <c r="H11" s="33"/>
      <c r="I11" s="62"/>
      <c r="J11" s="54" t="s">
        <v>13</v>
      </c>
      <c r="K11" s="75"/>
      <c r="L11" s="37" t="s">
        <v>19</v>
      </c>
      <c r="M11" s="70"/>
      <c r="N11" s="18" t="s">
        <v>118</v>
      </c>
      <c r="O11" s="101"/>
    </row>
    <row r="12" spans="1:15">
      <c r="A12" s="42"/>
      <c r="B12" s="43"/>
      <c r="C12" s="44"/>
      <c r="D12" s="33"/>
      <c r="E12" s="33"/>
      <c r="F12" s="33"/>
      <c r="G12" s="33"/>
      <c r="H12" s="33"/>
      <c r="I12" s="62"/>
      <c r="J12" s="54"/>
      <c r="K12" s="75"/>
      <c r="L12" s="37" t="s">
        <v>18</v>
      </c>
      <c r="M12" s="151"/>
      <c r="N12" s="18" t="s">
        <v>119</v>
      </c>
      <c r="O12" s="101"/>
    </row>
    <row r="13" spans="1:15">
      <c r="A13" s="42" t="s">
        <v>4</v>
      </c>
      <c r="B13" s="85">
        <v>785</v>
      </c>
      <c r="C13" s="46">
        <f>K20*B13</f>
        <v>0</v>
      </c>
      <c r="D13" s="33"/>
      <c r="E13" s="33"/>
      <c r="F13" s="33"/>
      <c r="G13" s="33"/>
      <c r="H13" s="33"/>
      <c r="I13" s="62"/>
      <c r="J13" s="54"/>
      <c r="K13" s="75"/>
      <c r="L13" s="36"/>
      <c r="M13" s="70"/>
      <c r="N13" s="18" t="s">
        <v>120</v>
      </c>
      <c r="O13" s="101"/>
    </row>
    <row r="14" spans="1:15">
      <c r="A14" s="42" t="s">
        <v>5</v>
      </c>
      <c r="B14" s="85">
        <v>878</v>
      </c>
      <c r="C14" s="46">
        <f>B14*M20</f>
        <v>0</v>
      </c>
      <c r="D14" s="33"/>
      <c r="E14" s="33"/>
      <c r="F14" s="33"/>
      <c r="G14" s="33"/>
      <c r="H14" s="33"/>
      <c r="I14" s="62"/>
      <c r="J14" s="54"/>
      <c r="K14" s="75"/>
      <c r="L14" s="36"/>
      <c r="M14" s="70"/>
      <c r="N14" s="87"/>
      <c r="O14" s="101"/>
    </row>
    <row r="15" spans="1:15">
      <c r="A15" s="42" t="s">
        <v>127</v>
      </c>
      <c r="B15" s="85">
        <v>988</v>
      </c>
      <c r="C15" s="46">
        <f>O20*B15</f>
        <v>0</v>
      </c>
      <c r="D15" s="33"/>
      <c r="E15" s="33"/>
      <c r="F15" s="33"/>
      <c r="G15" s="33"/>
      <c r="H15" s="33"/>
      <c r="I15" s="62"/>
      <c r="J15" s="54"/>
      <c r="K15" s="75"/>
      <c r="L15" s="36"/>
      <c r="M15" s="70"/>
      <c r="N15" s="87"/>
      <c r="O15" s="101"/>
    </row>
    <row r="16" spans="1:15">
      <c r="A16" s="47"/>
      <c r="B16" s="65"/>
      <c r="C16" s="49"/>
      <c r="D16" s="33"/>
      <c r="E16" s="33"/>
      <c r="F16" s="33"/>
      <c r="G16" s="33"/>
      <c r="H16" s="33"/>
      <c r="I16" s="62"/>
      <c r="J16" s="54"/>
      <c r="K16" s="75"/>
      <c r="L16" s="36"/>
      <c r="M16" s="70"/>
      <c r="N16" s="87"/>
      <c r="O16" s="101"/>
    </row>
    <row r="17" spans="1:18" ht="13.5" customHeight="1">
      <c r="A17" s="47"/>
      <c r="B17" s="65"/>
      <c r="C17" s="49"/>
      <c r="D17" s="33"/>
      <c r="E17" s="33"/>
      <c r="F17" s="33"/>
      <c r="G17" s="33"/>
      <c r="H17" s="33"/>
      <c r="I17" s="62"/>
      <c r="J17" s="54"/>
      <c r="K17" s="75"/>
      <c r="L17" s="36"/>
      <c r="M17" s="70"/>
      <c r="N17" s="87"/>
      <c r="O17" s="101"/>
    </row>
    <row r="18" spans="1:18">
      <c r="A18" s="47"/>
      <c r="B18" s="65"/>
      <c r="C18" s="49"/>
      <c r="D18" s="33"/>
      <c r="E18" s="33"/>
      <c r="F18" s="33"/>
      <c r="G18" s="33"/>
      <c r="H18" s="33"/>
      <c r="I18" s="62"/>
      <c r="J18" s="54"/>
      <c r="K18" s="75"/>
      <c r="L18" s="36"/>
      <c r="M18" s="70"/>
      <c r="N18" s="87"/>
      <c r="O18" s="101"/>
    </row>
    <row r="19" spans="1:18" ht="13.8" thickBot="1">
      <c r="A19" s="47"/>
      <c r="B19" s="48"/>
      <c r="C19" s="49"/>
      <c r="D19" s="33"/>
      <c r="E19" s="33"/>
      <c r="F19" s="33"/>
      <c r="G19" s="33"/>
      <c r="H19" s="33"/>
      <c r="I19" s="62"/>
      <c r="J19" s="54"/>
      <c r="K19" s="75"/>
      <c r="L19" s="36"/>
      <c r="M19" s="70"/>
      <c r="N19" s="87"/>
      <c r="O19" s="101"/>
    </row>
    <row r="20" spans="1:18" ht="13.8" thickBot="1">
      <c r="B20" s="33"/>
      <c r="C20" s="288" t="s">
        <v>63</v>
      </c>
      <c r="D20" s="289"/>
      <c r="E20" s="289"/>
      <c r="F20" s="289"/>
      <c r="G20" s="289"/>
      <c r="H20" s="290"/>
      <c r="I20" s="50">
        <f>SUM(I4:I19)</f>
        <v>0</v>
      </c>
      <c r="J20" s="55"/>
      <c r="K20" s="73">
        <f>SUM(K4:K19)</f>
        <v>0</v>
      </c>
      <c r="L20" s="56"/>
      <c r="M20" s="76">
        <f>SUM(M4:M19)</f>
        <v>0</v>
      </c>
      <c r="N20" s="102"/>
      <c r="O20" s="98">
        <f>SUM(O4:O19)</f>
        <v>0</v>
      </c>
    </row>
    <row r="21" spans="1:18" ht="81" customHeight="1" thickBot="1">
      <c r="B21" s="51"/>
      <c r="C21" s="301" t="s">
        <v>65</v>
      </c>
      <c r="D21" s="302"/>
      <c r="E21" s="302"/>
      <c r="F21" s="302"/>
      <c r="G21" s="302"/>
      <c r="H21" s="303"/>
      <c r="I21" s="51"/>
      <c r="J21" s="51"/>
      <c r="K21" s="51"/>
      <c r="L21" s="51"/>
      <c r="M21" s="51"/>
    </row>
    <row r="22" spans="1:18" ht="13.8" thickBot="1"/>
    <row r="23" spans="1:18" ht="26.4">
      <c r="A23" s="291" t="s">
        <v>198</v>
      </c>
      <c r="B23" s="292"/>
      <c r="C23" s="30"/>
      <c r="D23" s="31"/>
      <c r="E23" s="32"/>
      <c r="F23" s="33"/>
      <c r="G23" s="33"/>
      <c r="H23" s="33"/>
      <c r="I23" s="60" t="s">
        <v>23</v>
      </c>
      <c r="J23" s="53" t="s">
        <v>198</v>
      </c>
      <c r="K23" s="193" t="s">
        <v>197</v>
      </c>
      <c r="L23" s="187" t="s">
        <v>193</v>
      </c>
      <c r="M23" s="53" t="s">
        <v>199</v>
      </c>
      <c r="N23" s="193" t="s">
        <v>197</v>
      </c>
      <c r="O23" s="187" t="s">
        <v>193</v>
      </c>
      <c r="P23" s="53" t="s">
        <v>200</v>
      </c>
      <c r="Q23" s="193" t="s">
        <v>197</v>
      </c>
      <c r="R23" s="187" t="s">
        <v>193</v>
      </c>
    </row>
    <row r="24" spans="1:18" ht="13.8">
      <c r="A24" s="291" t="s">
        <v>199</v>
      </c>
      <c r="B24" s="292"/>
      <c r="C24" s="30"/>
      <c r="D24" s="31"/>
      <c r="E24" s="32"/>
      <c r="F24" s="33"/>
      <c r="G24" s="33"/>
      <c r="H24" s="33"/>
      <c r="I24" s="61"/>
      <c r="J24" s="54" t="s">
        <v>6</v>
      </c>
      <c r="K24" s="240"/>
      <c r="L24" s="188"/>
      <c r="M24" s="36" t="s">
        <v>14</v>
      </c>
      <c r="N24" s="10"/>
      <c r="O24" s="190"/>
      <c r="P24" s="18" t="s">
        <v>111</v>
      </c>
      <c r="Q24" s="239"/>
      <c r="R24" s="192"/>
    </row>
    <row r="25" spans="1:18" ht="13.8">
      <c r="A25" s="291" t="s">
        <v>200</v>
      </c>
      <c r="B25" s="292"/>
      <c r="C25" s="30"/>
      <c r="D25" s="31"/>
      <c r="E25" s="32"/>
      <c r="F25" s="33"/>
      <c r="G25" s="33"/>
      <c r="H25" s="33"/>
      <c r="I25" s="61"/>
      <c r="J25" s="54" t="s">
        <v>7</v>
      </c>
      <c r="K25" s="240"/>
      <c r="L25" s="188"/>
      <c r="M25" s="36" t="s">
        <v>15</v>
      </c>
      <c r="N25" s="10"/>
      <c r="O25" s="190"/>
      <c r="P25" s="18" t="s">
        <v>112</v>
      </c>
      <c r="Q25" s="239"/>
      <c r="R25" s="192"/>
    </row>
    <row r="26" spans="1:18" ht="13.8">
      <c r="A26" s="291"/>
      <c r="B26" s="292"/>
      <c r="C26" s="30"/>
      <c r="D26" s="31"/>
      <c r="E26" s="32"/>
      <c r="F26" s="33"/>
      <c r="G26" s="33"/>
      <c r="H26" s="33"/>
      <c r="I26" s="61"/>
      <c r="J26" s="54" t="s">
        <v>8</v>
      </c>
      <c r="K26" s="240"/>
      <c r="L26" s="188"/>
      <c r="M26" s="36" t="s">
        <v>16</v>
      </c>
      <c r="N26" s="10"/>
      <c r="O26" s="190"/>
      <c r="P26" s="18" t="s">
        <v>113</v>
      </c>
      <c r="Q26" s="239"/>
      <c r="R26" s="192"/>
    </row>
    <row r="27" spans="1:18">
      <c r="A27" s="293" t="s">
        <v>0</v>
      </c>
      <c r="B27" s="293"/>
      <c r="C27" s="38"/>
      <c r="D27" s="31"/>
      <c r="E27" s="32"/>
      <c r="F27" s="33"/>
      <c r="G27" s="33"/>
      <c r="H27" s="33"/>
      <c r="I27" s="61"/>
      <c r="J27" s="54" t="s">
        <v>9</v>
      </c>
      <c r="K27" s="240"/>
      <c r="L27" s="188"/>
      <c r="M27" s="36" t="s">
        <v>32</v>
      </c>
      <c r="N27" s="10"/>
      <c r="O27" s="190"/>
      <c r="P27" s="18" t="s">
        <v>114</v>
      </c>
      <c r="Q27" s="239"/>
      <c r="R27" s="192"/>
    </row>
    <row r="28" spans="1:18" ht="27" customHeight="1">
      <c r="A28" s="294" t="s">
        <v>128</v>
      </c>
      <c r="B28" s="295"/>
      <c r="C28" s="38"/>
      <c r="D28" s="31"/>
      <c r="E28" s="33"/>
      <c r="F28" s="33"/>
      <c r="G28" s="33"/>
      <c r="H28" s="33"/>
      <c r="I28" s="61"/>
      <c r="J28" s="54" t="s">
        <v>10</v>
      </c>
      <c r="K28" s="240"/>
      <c r="L28" s="188"/>
      <c r="M28" s="36" t="s">
        <v>17</v>
      </c>
      <c r="N28" s="10"/>
      <c r="O28" s="190"/>
      <c r="P28" s="18" t="s">
        <v>115</v>
      </c>
      <c r="Q28" s="239"/>
      <c r="R28" s="192"/>
    </row>
    <row r="29" spans="1:18">
      <c r="A29" s="293" t="s">
        <v>1</v>
      </c>
      <c r="B29" s="293"/>
      <c r="C29" s="40"/>
      <c r="D29" s="33"/>
      <c r="E29" s="33"/>
      <c r="F29" s="33"/>
      <c r="G29" s="33"/>
      <c r="H29" s="33"/>
      <c r="I29" s="61"/>
      <c r="J29" s="54" t="s">
        <v>11</v>
      </c>
      <c r="K29" s="240"/>
      <c r="L29" s="188"/>
      <c r="M29" s="36" t="s">
        <v>20</v>
      </c>
      <c r="N29" s="10"/>
      <c r="O29" s="190"/>
      <c r="P29" s="18" t="s">
        <v>116</v>
      </c>
      <c r="Q29" s="239"/>
      <c r="R29" s="192"/>
    </row>
    <row r="30" spans="1:18" ht="24" customHeight="1">
      <c r="A30" s="296" t="s">
        <v>177</v>
      </c>
      <c r="B30" s="297"/>
      <c r="C30" s="40"/>
      <c r="D30" s="33"/>
      <c r="E30" s="33"/>
      <c r="F30" s="33"/>
      <c r="G30" s="33"/>
      <c r="H30" s="33"/>
      <c r="I30" s="62"/>
      <c r="J30" s="54" t="s">
        <v>12</v>
      </c>
      <c r="K30" s="240"/>
      <c r="L30" s="189"/>
      <c r="M30" s="36" t="s">
        <v>21</v>
      </c>
      <c r="N30" s="10"/>
      <c r="O30" s="191"/>
      <c r="P30" s="18" t="s">
        <v>117</v>
      </c>
      <c r="Q30" s="239"/>
      <c r="R30" s="192"/>
    </row>
    <row r="31" spans="1:18">
      <c r="A31" s="300" t="s">
        <v>2</v>
      </c>
      <c r="B31" s="293"/>
      <c r="C31" s="41" t="s">
        <v>3</v>
      </c>
      <c r="D31" s="33"/>
      <c r="E31" s="33"/>
      <c r="F31" s="33"/>
      <c r="G31" s="33"/>
      <c r="H31" s="33"/>
      <c r="I31" s="62"/>
      <c r="J31" s="54" t="s">
        <v>13</v>
      </c>
      <c r="K31" s="240"/>
      <c r="L31" s="189"/>
      <c r="M31" s="37" t="s">
        <v>19</v>
      </c>
      <c r="N31" s="18"/>
      <c r="O31" s="191"/>
      <c r="P31" s="18" t="s">
        <v>118</v>
      </c>
      <c r="Q31" s="239"/>
      <c r="R31" s="192"/>
    </row>
    <row r="32" spans="1:18">
      <c r="A32" s="42"/>
      <c r="B32" s="43"/>
      <c r="C32" s="44"/>
      <c r="D32" s="33"/>
      <c r="E32" s="33"/>
      <c r="F32" s="33"/>
      <c r="G32" s="33"/>
      <c r="H32" s="33"/>
      <c r="I32" s="62"/>
      <c r="J32" s="54"/>
      <c r="K32" s="194"/>
      <c r="L32" s="189"/>
      <c r="M32" s="37" t="s">
        <v>18</v>
      </c>
      <c r="N32" s="18"/>
      <c r="O32" s="191"/>
      <c r="P32" s="18" t="s">
        <v>119</v>
      </c>
      <c r="Q32" s="239"/>
      <c r="R32" s="192"/>
    </row>
    <row r="33" spans="1:18">
      <c r="A33" s="42" t="s">
        <v>4</v>
      </c>
      <c r="B33" s="85">
        <v>950</v>
      </c>
      <c r="C33" s="46">
        <f>L40*(B33+K40)</f>
        <v>0</v>
      </c>
      <c r="D33" s="33"/>
      <c r="E33" s="33"/>
      <c r="F33" s="33"/>
      <c r="G33" s="33"/>
      <c r="H33" s="33"/>
      <c r="I33" s="62"/>
      <c r="J33" s="54"/>
      <c r="K33" s="194"/>
      <c r="L33" s="189"/>
      <c r="M33" s="36"/>
      <c r="N33" s="195"/>
      <c r="O33" s="191"/>
      <c r="P33" s="18" t="s">
        <v>120</v>
      </c>
      <c r="Q33" s="239"/>
      <c r="R33" s="192"/>
    </row>
    <row r="34" spans="1:18">
      <c r="A34" s="42" t="s">
        <v>5</v>
      </c>
      <c r="B34" s="85">
        <v>1040</v>
      </c>
      <c r="C34" s="46">
        <f>B34*(O40+N40)</f>
        <v>0</v>
      </c>
      <c r="D34" s="33"/>
      <c r="E34" s="33"/>
      <c r="F34" s="33"/>
      <c r="G34" s="33"/>
      <c r="H34" s="33"/>
      <c r="I34" s="62"/>
      <c r="J34" s="54"/>
      <c r="K34" s="194"/>
      <c r="L34" s="189"/>
      <c r="M34" s="36"/>
      <c r="N34" s="195"/>
      <c r="O34" s="191"/>
      <c r="P34" s="87"/>
      <c r="Q34" s="196"/>
      <c r="R34" s="192"/>
    </row>
    <row r="35" spans="1:18">
      <c r="A35" s="42" t="s">
        <v>127</v>
      </c>
      <c r="B35" s="85">
        <v>1180</v>
      </c>
      <c r="C35" s="46">
        <f>Q40*(B35+Q40)+R40*(B35+Q40)</f>
        <v>0</v>
      </c>
      <c r="D35" s="33"/>
      <c r="E35" s="33"/>
      <c r="F35" s="33"/>
      <c r="G35" s="33"/>
      <c r="H35" s="33"/>
      <c r="I35" s="62"/>
      <c r="J35" s="54"/>
      <c r="K35" s="194"/>
      <c r="L35" s="189"/>
      <c r="M35" s="36"/>
      <c r="N35" s="195"/>
      <c r="O35" s="191"/>
      <c r="P35" s="87"/>
      <c r="Q35" s="196"/>
      <c r="R35" s="192"/>
    </row>
    <row r="36" spans="1:18">
      <c r="A36" s="47"/>
      <c r="B36" s="65"/>
      <c r="C36" s="49"/>
      <c r="D36" s="33"/>
      <c r="E36" s="33"/>
      <c r="F36" s="33"/>
      <c r="G36" s="33"/>
      <c r="H36" s="33"/>
      <c r="I36" s="62"/>
      <c r="J36" s="54"/>
      <c r="K36" s="194"/>
      <c r="L36" s="189"/>
      <c r="M36" s="36"/>
      <c r="N36" s="195"/>
      <c r="O36" s="191"/>
      <c r="P36" s="87"/>
      <c r="Q36" s="196"/>
      <c r="R36" s="192"/>
    </row>
    <row r="37" spans="1:18">
      <c r="A37" s="47"/>
      <c r="B37" s="65"/>
      <c r="C37" s="49"/>
      <c r="D37" s="33"/>
      <c r="E37" s="33"/>
      <c r="F37" s="33"/>
      <c r="G37" s="33"/>
      <c r="H37" s="33"/>
      <c r="I37" s="62"/>
      <c r="J37" s="54"/>
      <c r="K37" s="194"/>
      <c r="L37" s="189"/>
      <c r="M37" s="36"/>
      <c r="N37" s="195"/>
      <c r="O37" s="191"/>
      <c r="P37" s="87"/>
      <c r="Q37" s="196"/>
      <c r="R37" s="192"/>
    </row>
    <row r="38" spans="1:18">
      <c r="A38" s="47"/>
      <c r="B38" s="65"/>
      <c r="C38" s="49"/>
      <c r="D38" s="33"/>
      <c r="E38" s="33"/>
      <c r="F38" s="33"/>
      <c r="G38" s="33"/>
      <c r="H38" s="33"/>
      <c r="I38" s="62"/>
      <c r="J38" s="54"/>
      <c r="K38" s="194"/>
      <c r="L38" s="189"/>
      <c r="M38" s="36"/>
      <c r="N38" s="195"/>
      <c r="O38" s="191"/>
      <c r="P38" s="87"/>
      <c r="Q38" s="196"/>
      <c r="R38" s="192"/>
    </row>
    <row r="39" spans="1:18" ht="13.8" thickBot="1">
      <c r="A39" s="47"/>
      <c r="B39" s="48"/>
      <c r="C39" s="49"/>
      <c r="D39" s="33"/>
      <c r="E39" s="33"/>
      <c r="F39" s="33"/>
      <c r="G39" s="33"/>
      <c r="H39" s="33"/>
      <c r="I39" s="62"/>
      <c r="J39" s="54"/>
      <c r="K39" s="240"/>
      <c r="L39" s="68"/>
      <c r="M39" s="10"/>
      <c r="N39" s="10"/>
      <c r="O39" s="72"/>
      <c r="P39" s="245"/>
      <c r="Q39" s="264"/>
      <c r="R39" s="244"/>
    </row>
    <row r="40" spans="1:18" ht="13.8" thickBot="1">
      <c r="B40" s="33"/>
      <c r="C40" s="288" t="s">
        <v>201</v>
      </c>
      <c r="D40" s="289"/>
      <c r="E40" s="289"/>
      <c r="F40" s="289"/>
      <c r="G40" s="289"/>
      <c r="H40" s="290"/>
      <c r="I40" s="50">
        <f>SUM(I24:I39)</f>
        <v>0</v>
      </c>
      <c r="J40" s="55"/>
      <c r="K40" s="265">
        <f>SUM(K24:K39)</f>
        <v>0</v>
      </c>
      <c r="L40" s="146">
        <f>SUM(L24:L39)</f>
        <v>0</v>
      </c>
      <c r="M40" s="241"/>
      <c r="N40" s="241">
        <f>SUM(N24:N39)</f>
        <v>0</v>
      </c>
      <c r="O40" s="77">
        <f>SUM(O24:O39)</f>
        <v>0</v>
      </c>
      <c r="P40" s="266"/>
      <c r="Q40" s="242">
        <f>SUM(Q24:Q39)</f>
        <v>0</v>
      </c>
      <c r="R40" s="144">
        <f>SUM(R24:R39)</f>
        <v>0</v>
      </c>
    </row>
    <row r="41" spans="1:18" ht="84.75" customHeight="1" thickBot="1">
      <c r="B41" s="51"/>
      <c r="C41" s="301" t="s">
        <v>202</v>
      </c>
      <c r="D41" s="302"/>
      <c r="E41" s="302"/>
      <c r="F41" s="302"/>
      <c r="G41" s="302"/>
      <c r="H41" s="303"/>
      <c r="I41" s="51"/>
      <c r="J41" s="51"/>
      <c r="K41" s="51"/>
      <c r="L41" s="51"/>
      <c r="M41" s="51"/>
    </row>
    <row r="43" spans="1:18" ht="13.8" thickBot="1">
      <c r="B43" s="33"/>
      <c r="I43" s="30"/>
      <c r="J43" s="66"/>
      <c r="K43" s="30"/>
    </row>
    <row r="44" spans="1:18" ht="13.8">
      <c r="A44" s="291" t="s">
        <v>86</v>
      </c>
      <c r="B44" s="292"/>
      <c r="C44" s="30"/>
      <c r="D44" s="31"/>
      <c r="E44" s="32"/>
      <c r="F44" s="33"/>
      <c r="G44" s="33"/>
      <c r="H44" s="33"/>
      <c r="I44" s="53" t="s">
        <v>86</v>
      </c>
      <c r="J44" s="53" t="s">
        <v>86</v>
      </c>
      <c r="K44" s="28" t="s">
        <v>61</v>
      </c>
      <c r="L44" s="94" t="s">
        <v>87</v>
      </c>
      <c r="M44" s="28" t="s">
        <v>60</v>
      </c>
      <c r="N44" s="94" t="s">
        <v>130</v>
      </c>
      <c r="O44" s="95" t="s">
        <v>95</v>
      </c>
    </row>
    <row r="45" spans="1:18" ht="13.8">
      <c r="A45" s="291" t="s">
        <v>87</v>
      </c>
      <c r="B45" s="292"/>
      <c r="C45" s="30"/>
      <c r="D45" s="31"/>
      <c r="E45" s="32"/>
      <c r="F45" s="33"/>
      <c r="G45" s="33"/>
      <c r="H45" s="33"/>
      <c r="I45" s="54" t="s">
        <v>6</v>
      </c>
      <c r="J45" s="54" t="s">
        <v>6</v>
      </c>
      <c r="K45" s="74"/>
      <c r="L45" s="36" t="s">
        <v>14</v>
      </c>
      <c r="M45" s="87"/>
      <c r="N45" s="18" t="s">
        <v>111</v>
      </c>
      <c r="O45" s="101"/>
    </row>
    <row r="46" spans="1:18" ht="13.8">
      <c r="A46" s="291" t="s">
        <v>130</v>
      </c>
      <c r="B46" s="292"/>
      <c r="C46" s="30"/>
      <c r="D46" s="31"/>
      <c r="E46" s="32"/>
      <c r="F46" s="33"/>
      <c r="G46" s="33"/>
      <c r="H46" s="33"/>
      <c r="I46" s="54" t="s">
        <v>7</v>
      </c>
      <c r="J46" s="54" t="s">
        <v>7</v>
      </c>
      <c r="K46" s="74"/>
      <c r="L46" s="36" t="s">
        <v>15</v>
      </c>
      <c r="M46" s="87"/>
      <c r="N46" s="18" t="s">
        <v>112</v>
      </c>
      <c r="O46" s="101"/>
    </row>
    <row r="47" spans="1:18" ht="13.8">
      <c r="A47" s="291"/>
      <c r="B47" s="292"/>
      <c r="C47" s="30"/>
      <c r="D47" s="31"/>
      <c r="E47" s="32"/>
      <c r="F47" s="33"/>
      <c r="G47" s="33"/>
      <c r="H47" s="33"/>
      <c r="I47" s="54" t="s">
        <v>8</v>
      </c>
      <c r="J47" s="54" t="s">
        <v>8</v>
      </c>
      <c r="K47" s="74"/>
      <c r="L47" s="36" t="s">
        <v>16</v>
      </c>
      <c r="M47" s="87"/>
      <c r="N47" s="18" t="s">
        <v>113</v>
      </c>
      <c r="O47" s="101"/>
    </row>
    <row r="48" spans="1:18" ht="13.8">
      <c r="A48" s="291"/>
      <c r="B48" s="292"/>
      <c r="C48" s="38"/>
      <c r="D48" s="31"/>
      <c r="E48" s="32"/>
      <c r="F48" s="33"/>
      <c r="G48" s="33"/>
      <c r="H48" s="33"/>
      <c r="I48" s="54" t="s">
        <v>9</v>
      </c>
      <c r="J48" s="54" t="s">
        <v>9</v>
      </c>
      <c r="K48" s="74"/>
      <c r="L48" s="36" t="s">
        <v>32</v>
      </c>
      <c r="M48" s="87"/>
      <c r="N48" s="18" t="s">
        <v>114</v>
      </c>
      <c r="O48" s="101"/>
    </row>
    <row r="49" spans="1:18" ht="13.5" customHeight="1">
      <c r="A49" s="291"/>
      <c r="B49" s="292"/>
      <c r="C49" s="38"/>
      <c r="D49" s="31"/>
      <c r="E49" s="33"/>
      <c r="F49" s="33"/>
      <c r="G49" s="33"/>
      <c r="H49" s="33"/>
      <c r="I49" s="54" t="s">
        <v>10</v>
      </c>
      <c r="J49" s="54" t="s">
        <v>10</v>
      </c>
      <c r="K49" s="74"/>
      <c r="L49" s="36" t="s">
        <v>17</v>
      </c>
      <c r="M49" s="87"/>
      <c r="N49" s="18" t="s">
        <v>115</v>
      </c>
      <c r="O49" s="101"/>
    </row>
    <row r="50" spans="1:18" ht="13.8">
      <c r="A50" s="291"/>
      <c r="B50" s="292"/>
      <c r="C50" s="40"/>
      <c r="D50" s="33"/>
      <c r="E50" s="33"/>
      <c r="F50" s="33"/>
      <c r="G50" s="33"/>
      <c r="H50" s="33"/>
      <c r="I50" s="54" t="s">
        <v>11</v>
      </c>
      <c r="J50" s="54" t="s">
        <v>11</v>
      </c>
      <c r="K50" s="74"/>
      <c r="L50" s="36" t="s">
        <v>20</v>
      </c>
      <c r="M50" s="87"/>
      <c r="N50" s="18" t="s">
        <v>116</v>
      </c>
      <c r="O50" s="101"/>
    </row>
    <row r="51" spans="1:18">
      <c r="A51" s="293" t="s">
        <v>0</v>
      </c>
      <c r="B51" s="293"/>
      <c r="C51" s="40"/>
      <c r="D51" s="33"/>
      <c r="E51" s="33"/>
      <c r="F51" s="33"/>
      <c r="G51" s="33"/>
      <c r="H51" s="33"/>
      <c r="I51" s="54" t="s">
        <v>12</v>
      </c>
      <c r="J51" s="54" t="s">
        <v>12</v>
      </c>
      <c r="K51" s="75"/>
      <c r="L51" s="36" t="s">
        <v>21</v>
      </c>
      <c r="M51" s="87"/>
      <c r="N51" s="18" t="s">
        <v>117</v>
      </c>
      <c r="O51" s="101"/>
    </row>
    <row r="52" spans="1:18" ht="27" customHeight="1">
      <c r="A52" s="294" t="s">
        <v>173</v>
      </c>
      <c r="B52" s="295"/>
      <c r="D52" s="33"/>
      <c r="E52" s="33"/>
      <c r="F52" s="33"/>
      <c r="G52" s="33"/>
      <c r="H52" s="33"/>
      <c r="I52" s="54" t="s">
        <v>13</v>
      </c>
      <c r="J52" s="54" t="s">
        <v>13</v>
      </c>
      <c r="K52" s="75"/>
      <c r="L52" s="37" t="s">
        <v>19</v>
      </c>
      <c r="M52" s="87"/>
      <c r="N52" s="18" t="s">
        <v>118</v>
      </c>
      <c r="O52" s="101"/>
    </row>
    <row r="53" spans="1:18">
      <c r="A53" s="293" t="s">
        <v>1</v>
      </c>
      <c r="B53" s="293"/>
      <c r="D53" s="33"/>
      <c r="E53" s="33"/>
      <c r="F53" s="33"/>
      <c r="G53" s="33"/>
      <c r="H53" s="33"/>
      <c r="I53" s="54"/>
      <c r="J53" s="54"/>
      <c r="K53" s="75"/>
      <c r="L53" s="37" t="s">
        <v>18</v>
      </c>
      <c r="M53" s="87"/>
      <c r="N53" s="18" t="s">
        <v>119</v>
      </c>
      <c r="O53" s="101"/>
    </row>
    <row r="54" spans="1:18" ht="40.5" customHeight="1">
      <c r="A54" s="306" t="s">
        <v>174</v>
      </c>
      <c r="B54" s="307"/>
      <c r="D54" s="33"/>
      <c r="E54" s="33"/>
      <c r="F54" s="33"/>
      <c r="G54" s="33"/>
      <c r="H54" s="33"/>
      <c r="I54" s="54"/>
      <c r="J54" s="54"/>
      <c r="K54" s="75"/>
      <c r="L54" s="36"/>
      <c r="M54" s="87"/>
      <c r="N54" s="18" t="s">
        <v>120</v>
      </c>
      <c r="O54" s="101"/>
    </row>
    <row r="55" spans="1:18">
      <c r="A55" s="300" t="s">
        <v>2</v>
      </c>
      <c r="B55" s="293"/>
      <c r="C55" s="41" t="s">
        <v>3</v>
      </c>
      <c r="D55" s="33"/>
      <c r="E55" s="33"/>
      <c r="F55" s="33"/>
      <c r="G55" s="33"/>
      <c r="H55" s="33"/>
      <c r="I55" s="54"/>
      <c r="J55" s="54"/>
      <c r="K55" s="75"/>
      <c r="L55" s="87"/>
      <c r="M55" s="87"/>
      <c r="N55" s="87"/>
      <c r="O55" s="101"/>
    </row>
    <row r="56" spans="1:18">
      <c r="A56" s="42"/>
      <c r="B56" s="45"/>
      <c r="C56" s="44"/>
      <c r="D56" s="33"/>
      <c r="E56" s="33"/>
      <c r="F56" s="33"/>
      <c r="G56" s="33"/>
      <c r="H56" s="33"/>
      <c r="I56" s="54"/>
      <c r="J56" s="54"/>
      <c r="K56" s="75"/>
      <c r="L56" s="87"/>
      <c r="M56" s="87"/>
      <c r="N56" s="87"/>
      <c r="O56" s="101"/>
    </row>
    <row r="57" spans="1:18">
      <c r="A57" s="42" t="s">
        <v>4</v>
      </c>
      <c r="B57" s="45">
        <v>1030</v>
      </c>
      <c r="C57" s="46">
        <f>B57*K59</f>
        <v>0</v>
      </c>
      <c r="D57" s="33"/>
      <c r="E57" s="33"/>
      <c r="F57" s="33"/>
      <c r="G57" s="33"/>
      <c r="H57" s="33"/>
      <c r="I57" s="54"/>
      <c r="J57" s="54"/>
      <c r="K57" s="75"/>
      <c r="L57" s="87"/>
      <c r="M57" s="87"/>
      <c r="N57" s="87"/>
      <c r="O57" s="101"/>
    </row>
    <row r="58" spans="1:18" ht="13.8" thickBot="1">
      <c r="A58" s="42" t="s">
        <v>5</v>
      </c>
      <c r="B58" s="45">
        <v>1190</v>
      </c>
      <c r="C58" s="46">
        <f>B58*M59</f>
        <v>0</v>
      </c>
      <c r="I58" s="54"/>
      <c r="J58" s="54"/>
      <c r="K58" s="75"/>
      <c r="L58" s="87"/>
      <c r="M58" s="87"/>
      <c r="N58" s="87"/>
      <c r="O58" s="101"/>
    </row>
    <row r="59" spans="1:18" ht="13.5" customHeight="1" thickBot="1">
      <c r="A59" s="42" t="s">
        <v>127</v>
      </c>
      <c r="B59" s="45">
        <v>1330</v>
      </c>
      <c r="C59" s="148">
        <f>B59*O59</f>
        <v>0</v>
      </c>
      <c r="D59" s="288" t="s">
        <v>175</v>
      </c>
      <c r="E59" s="289"/>
      <c r="F59" s="289"/>
      <c r="G59" s="289"/>
      <c r="H59" s="290"/>
      <c r="I59" s="138"/>
      <c r="J59" s="113"/>
      <c r="K59" s="114">
        <f>SUM(K45:K58)</f>
        <v>0</v>
      </c>
      <c r="L59" s="57"/>
      <c r="M59" s="73">
        <f>SUM(M45:M58)</f>
        <v>0</v>
      </c>
      <c r="N59" s="102"/>
      <c r="O59" s="103">
        <f>SUM(O45:O58)</f>
        <v>0</v>
      </c>
    </row>
    <row r="60" spans="1:18" ht="39" customHeight="1" thickBot="1">
      <c r="A60" s="47"/>
      <c r="B60" s="48"/>
      <c r="C60" s="63"/>
      <c r="D60" s="304"/>
      <c r="E60" s="304"/>
      <c r="F60" s="304"/>
      <c r="G60" s="304"/>
      <c r="H60" s="304"/>
      <c r="I60" s="30"/>
      <c r="J60" s="115"/>
      <c r="K60" s="115"/>
      <c r="L60" s="63"/>
      <c r="M60" s="63"/>
      <c r="N60" s="63"/>
      <c r="O60" s="63"/>
    </row>
    <row r="61" spans="1:18" ht="26.4">
      <c r="A61" s="291" t="s">
        <v>86</v>
      </c>
      <c r="B61" s="305"/>
      <c r="C61" s="30"/>
      <c r="D61" s="31"/>
      <c r="E61" s="32"/>
      <c r="F61" s="33"/>
      <c r="G61" s="33"/>
      <c r="H61" s="33"/>
      <c r="I61" s="136" t="s">
        <v>86</v>
      </c>
      <c r="J61" s="53" t="s">
        <v>86</v>
      </c>
      <c r="K61" s="152" t="s">
        <v>193</v>
      </c>
      <c r="L61" s="180" t="s">
        <v>197</v>
      </c>
      <c r="M61" s="94" t="s">
        <v>87</v>
      </c>
      <c r="N61" s="152" t="s">
        <v>193</v>
      </c>
      <c r="O61" s="180" t="s">
        <v>197</v>
      </c>
      <c r="P61" s="94" t="s">
        <v>130</v>
      </c>
      <c r="Q61" s="152" t="s">
        <v>193</v>
      </c>
      <c r="R61" s="183" t="s">
        <v>197</v>
      </c>
    </row>
    <row r="62" spans="1:18" ht="13.8">
      <c r="A62" s="291" t="s">
        <v>87</v>
      </c>
      <c r="B62" s="292"/>
      <c r="C62" s="30"/>
      <c r="D62" s="31"/>
      <c r="E62" s="32"/>
      <c r="F62" s="33"/>
      <c r="G62" s="33"/>
      <c r="H62" s="33"/>
      <c r="I62" s="54" t="s">
        <v>6</v>
      </c>
      <c r="J62" s="54" t="s">
        <v>6</v>
      </c>
      <c r="K62" s="240"/>
      <c r="L62" s="67"/>
      <c r="M62" s="36" t="s">
        <v>14</v>
      </c>
      <c r="N62" s="10"/>
      <c r="O62" s="245"/>
      <c r="P62" s="18" t="s">
        <v>111</v>
      </c>
      <c r="Q62" s="243"/>
      <c r="R62" s="244"/>
    </row>
    <row r="63" spans="1:18" ht="13.8">
      <c r="A63" s="291" t="s">
        <v>130</v>
      </c>
      <c r="B63" s="292"/>
      <c r="C63" s="30"/>
      <c r="D63" s="31"/>
      <c r="E63" s="32"/>
      <c r="F63" s="33"/>
      <c r="G63" s="33"/>
      <c r="H63" s="33"/>
      <c r="I63" s="54" t="s">
        <v>7</v>
      </c>
      <c r="J63" s="54" t="s">
        <v>7</v>
      </c>
      <c r="K63" s="240"/>
      <c r="L63" s="67"/>
      <c r="M63" s="36" t="s">
        <v>15</v>
      </c>
      <c r="N63" s="10"/>
      <c r="O63" s="245"/>
      <c r="P63" s="18" t="s">
        <v>112</v>
      </c>
      <c r="Q63" s="243"/>
      <c r="R63" s="244"/>
    </row>
    <row r="64" spans="1:18" ht="13.8">
      <c r="A64" s="291"/>
      <c r="B64" s="292"/>
      <c r="C64" s="30"/>
      <c r="D64" s="31"/>
      <c r="E64" s="32"/>
      <c r="F64" s="33"/>
      <c r="G64" s="33"/>
      <c r="H64" s="33"/>
      <c r="I64" s="54" t="s">
        <v>8</v>
      </c>
      <c r="J64" s="54" t="s">
        <v>8</v>
      </c>
      <c r="K64" s="240"/>
      <c r="L64" s="67"/>
      <c r="M64" s="36" t="s">
        <v>16</v>
      </c>
      <c r="N64" s="10"/>
      <c r="O64" s="245"/>
      <c r="P64" s="18" t="s">
        <v>113</v>
      </c>
      <c r="Q64" s="243"/>
      <c r="R64" s="244"/>
    </row>
    <row r="65" spans="1:18" ht="13.8">
      <c r="A65" s="291"/>
      <c r="B65" s="292"/>
      <c r="C65" s="38"/>
      <c r="D65" s="31"/>
      <c r="E65" s="32"/>
      <c r="F65" s="33"/>
      <c r="G65" s="33"/>
      <c r="H65" s="33"/>
      <c r="I65" s="54" t="s">
        <v>9</v>
      </c>
      <c r="J65" s="54" t="s">
        <v>9</v>
      </c>
      <c r="K65" s="240"/>
      <c r="L65" s="67"/>
      <c r="M65" s="36" t="s">
        <v>32</v>
      </c>
      <c r="N65" s="10"/>
      <c r="O65" s="245"/>
      <c r="P65" s="18" t="s">
        <v>114</v>
      </c>
      <c r="Q65" s="243"/>
      <c r="R65" s="244"/>
    </row>
    <row r="66" spans="1:18" ht="13.5" customHeight="1">
      <c r="A66" s="291"/>
      <c r="B66" s="292"/>
      <c r="C66" s="38"/>
      <c r="D66" s="31"/>
      <c r="E66" s="33"/>
      <c r="F66" s="33"/>
      <c r="G66" s="33"/>
      <c r="H66" s="33"/>
      <c r="I66" s="54" t="s">
        <v>10</v>
      </c>
      <c r="J66" s="54" t="s">
        <v>10</v>
      </c>
      <c r="K66" s="240"/>
      <c r="L66" s="67"/>
      <c r="M66" s="36" t="s">
        <v>17</v>
      </c>
      <c r="N66" s="10"/>
      <c r="O66" s="245"/>
      <c r="P66" s="18" t="s">
        <v>115</v>
      </c>
      <c r="Q66" s="243"/>
      <c r="R66" s="244"/>
    </row>
    <row r="67" spans="1:18" ht="13.8">
      <c r="A67" s="291"/>
      <c r="B67" s="292"/>
      <c r="C67" s="40"/>
      <c r="D67" s="33"/>
      <c r="E67" s="33"/>
      <c r="F67" s="33"/>
      <c r="G67" s="33"/>
      <c r="H67" s="33"/>
      <c r="I67" s="54" t="s">
        <v>11</v>
      </c>
      <c r="J67" s="54" t="s">
        <v>11</v>
      </c>
      <c r="K67" s="240"/>
      <c r="L67" s="67"/>
      <c r="M67" s="36" t="s">
        <v>20</v>
      </c>
      <c r="N67" s="10"/>
      <c r="O67" s="245"/>
      <c r="P67" s="18" t="s">
        <v>116</v>
      </c>
      <c r="Q67" s="243"/>
      <c r="R67" s="244"/>
    </row>
    <row r="68" spans="1:18">
      <c r="A68" s="293" t="s">
        <v>0</v>
      </c>
      <c r="B68" s="293"/>
      <c r="C68" s="40"/>
      <c r="D68" s="33"/>
      <c r="E68" s="33"/>
      <c r="F68" s="33"/>
      <c r="G68" s="33"/>
      <c r="H68" s="33"/>
      <c r="I68" s="54" t="s">
        <v>12</v>
      </c>
      <c r="J68" s="54" t="s">
        <v>12</v>
      </c>
      <c r="K68" s="240"/>
      <c r="L68" s="68"/>
      <c r="M68" s="36" t="s">
        <v>21</v>
      </c>
      <c r="N68" s="10"/>
      <c r="O68" s="245"/>
      <c r="P68" s="18" t="s">
        <v>117</v>
      </c>
      <c r="Q68" s="243"/>
      <c r="R68" s="244"/>
    </row>
    <row r="69" spans="1:18" ht="27" customHeight="1">
      <c r="A69" s="294" t="s">
        <v>128</v>
      </c>
      <c r="B69" s="295"/>
      <c r="D69" s="33"/>
      <c r="E69" s="33"/>
      <c r="F69" s="33"/>
      <c r="G69" s="33"/>
      <c r="H69" s="33"/>
      <c r="I69" s="54" t="s">
        <v>13</v>
      </c>
      <c r="J69" s="54" t="s">
        <v>13</v>
      </c>
      <c r="K69" s="240"/>
      <c r="L69" s="68"/>
      <c r="M69" s="37" t="s">
        <v>19</v>
      </c>
      <c r="N69" s="18"/>
      <c r="O69" s="245"/>
      <c r="P69" s="18" t="s">
        <v>118</v>
      </c>
      <c r="Q69" s="243"/>
      <c r="R69" s="244"/>
    </row>
    <row r="70" spans="1:18">
      <c r="A70" s="293" t="s">
        <v>1</v>
      </c>
      <c r="B70" s="293"/>
      <c r="D70" s="33"/>
      <c r="E70" s="33"/>
      <c r="F70" s="33"/>
      <c r="G70" s="33"/>
      <c r="H70" s="33"/>
      <c r="I70" s="54"/>
      <c r="J70" s="54"/>
      <c r="K70" s="153"/>
      <c r="L70" s="181"/>
      <c r="M70" s="37" t="s">
        <v>18</v>
      </c>
      <c r="N70" s="18"/>
      <c r="O70" s="245"/>
      <c r="P70" s="18" t="s">
        <v>119</v>
      </c>
      <c r="Q70" s="243"/>
      <c r="R70" s="244"/>
    </row>
    <row r="71" spans="1:18" ht="27.75" customHeight="1">
      <c r="A71" s="306" t="s">
        <v>177</v>
      </c>
      <c r="B71" s="307"/>
      <c r="D71" s="33"/>
      <c r="E71" s="33"/>
      <c r="F71" s="33"/>
      <c r="G71" s="33"/>
      <c r="H71" s="33"/>
      <c r="I71" s="54"/>
      <c r="J71" s="54"/>
      <c r="K71" s="153"/>
      <c r="L71" s="181"/>
      <c r="M71" s="36"/>
      <c r="N71" s="154"/>
      <c r="O71" s="182"/>
      <c r="P71" s="18" t="s">
        <v>120</v>
      </c>
      <c r="Q71" s="243"/>
      <c r="R71" s="244"/>
    </row>
    <row r="72" spans="1:18">
      <c r="A72" s="300" t="s">
        <v>2</v>
      </c>
      <c r="B72" s="293"/>
      <c r="C72" s="41" t="s">
        <v>3</v>
      </c>
      <c r="D72" s="33"/>
      <c r="E72" s="33"/>
      <c r="F72" s="33"/>
      <c r="G72" s="33"/>
      <c r="H72" s="33"/>
      <c r="I72" s="54"/>
      <c r="J72" s="54"/>
      <c r="K72" s="153"/>
      <c r="L72" s="181"/>
      <c r="M72" s="87"/>
      <c r="N72" s="156"/>
      <c r="O72" s="182"/>
      <c r="P72" s="87"/>
      <c r="Q72" s="186"/>
      <c r="R72" s="184"/>
    </row>
    <row r="73" spans="1:18" ht="12" customHeight="1">
      <c r="A73" s="42"/>
      <c r="B73" s="45"/>
      <c r="C73" s="44"/>
      <c r="D73" s="33"/>
      <c r="E73" s="33"/>
      <c r="F73" s="33"/>
      <c r="G73" s="33"/>
      <c r="H73" s="33"/>
      <c r="I73" s="54"/>
      <c r="J73" s="54"/>
      <c r="K73" s="153"/>
      <c r="L73" s="181"/>
      <c r="M73" s="87"/>
      <c r="N73" s="156"/>
      <c r="O73" s="182"/>
      <c r="P73" s="87"/>
      <c r="Q73" s="186"/>
      <c r="R73" s="184"/>
    </row>
    <row r="74" spans="1:18">
      <c r="A74" s="42" t="s">
        <v>4</v>
      </c>
      <c r="B74" s="45">
        <v>1190</v>
      </c>
      <c r="C74" s="46">
        <f>B74*(L76+K76)</f>
        <v>0</v>
      </c>
      <c r="D74" s="33"/>
      <c r="E74" s="33"/>
      <c r="F74" s="33"/>
      <c r="G74" s="33"/>
      <c r="H74" s="33"/>
      <c r="I74" s="54"/>
      <c r="J74" s="54"/>
      <c r="K74" s="153"/>
      <c r="L74" s="181"/>
      <c r="M74" s="87"/>
      <c r="N74" s="156"/>
      <c r="O74" s="182"/>
      <c r="P74" s="87"/>
      <c r="Q74" s="186"/>
      <c r="R74" s="184"/>
    </row>
    <row r="75" spans="1:18" ht="13.8" thickBot="1">
      <c r="A75" s="42" t="s">
        <v>5</v>
      </c>
      <c r="B75" s="45">
        <v>1380</v>
      </c>
      <c r="C75" s="46">
        <f>B75*(O76+N76)</f>
        <v>0</v>
      </c>
      <c r="I75" s="54"/>
      <c r="J75" s="54"/>
      <c r="K75" s="153"/>
      <c r="L75" s="181"/>
      <c r="M75" s="87"/>
      <c r="N75" s="156"/>
      <c r="O75" s="182"/>
      <c r="P75" s="87"/>
      <c r="Q75" s="186"/>
      <c r="R75" s="184"/>
    </row>
    <row r="76" spans="1:18" ht="13.5" customHeight="1" thickBot="1">
      <c r="A76" s="129" t="s">
        <v>127</v>
      </c>
      <c r="B76" s="130">
        <v>1590</v>
      </c>
      <c r="C76" s="46">
        <f>B76*(R76+Q76)</f>
        <v>0</v>
      </c>
      <c r="D76" s="288" t="s">
        <v>176</v>
      </c>
      <c r="E76" s="289"/>
      <c r="F76" s="289"/>
      <c r="G76" s="289"/>
      <c r="H76" s="290"/>
      <c r="I76" s="55"/>
      <c r="J76" s="113"/>
      <c r="K76" s="248">
        <f>SUM(K62:K75)</f>
        <v>0</v>
      </c>
      <c r="L76" s="249">
        <f>SUM(L62:L75)</f>
        <v>0</v>
      </c>
      <c r="M76" s="250"/>
      <c r="N76" s="250">
        <f>SUM(N62:N75)</f>
        <v>0</v>
      </c>
      <c r="O76" s="251">
        <f>SUM(O62:O75)</f>
        <v>0</v>
      </c>
      <c r="P76" s="250"/>
      <c r="Q76" s="252">
        <f>SUM(Q62:Q75)</f>
        <v>0</v>
      </c>
      <c r="R76" s="253">
        <f>SUM(R62:R75)</f>
        <v>0</v>
      </c>
    </row>
    <row r="77" spans="1:18" ht="54" customHeight="1">
      <c r="A77" s="47"/>
      <c r="B77" s="48"/>
      <c r="D77" s="304"/>
      <c r="E77" s="304"/>
      <c r="F77" s="304"/>
      <c r="G77" s="304"/>
      <c r="H77" s="304"/>
      <c r="I77" s="30"/>
      <c r="J77" s="115"/>
      <c r="K77" s="115"/>
    </row>
    <row r="78" spans="1:18" customFormat="1">
      <c r="J78" s="124"/>
      <c r="K78" s="30"/>
      <c r="L78" s="115"/>
    </row>
    <row r="79" spans="1:18" ht="13.5" customHeight="1">
      <c r="A79" s="119"/>
      <c r="B79" s="120"/>
      <c r="C79" s="121"/>
      <c r="D79" s="106"/>
      <c r="E79" s="106"/>
      <c r="F79" s="106"/>
      <c r="G79" s="106"/>
      <c r="H79" s="106"/>
      <c r="I79" s="38"/>
      <c r="J79" s="108"/>
      <c r="K79" s="40"/>
      <c r="L79" s="38"/>
      <c r="M79" s="83"/>
      <c r="N79" s="83"/>
      <c r="O79" s="40"/>
    </row>
    <row r="80" spans="1:18" ht="12.75" customHeight="1">
      <c r="B80" s="275" t="s">
        <v>22</v>
      </c>
      <c r="C80" s="276"/>
    </row>
    <row r="81" spans="1:9">
      <c r="B81" s="273">
        <f>SUM(C33:C35,C13:C15,C57:C59,C74:C76)</f>
        <v>0</v>
      </c>
      <c r="C81" s="274"/>
    </row>
    <row r="82" spans="1:9" ht="54" customHeight="1">
      <c r="A82" s="47"/>
      <c r="B82" s="48"/>
      <c r="D82" s="304"/>
      <c r="E82" s="304"/>
      <c r="F82" s="304"/>
      <c r="G82" s="304"/>
      <c r="H82" s="304"/>
      <c r="I82" s="30"/>
    </row>
  </sheetData>
  <mergeCells count="53">
    <mergeCell ref="A69:B69"/>
    <mergeCell ref="A70:B70"/>
    <mergeCell ref="A54:B54"/>
    <mergeCell ref="A66:B66"/>
    <mergeCell ref="A68:B68"/>
    <mergeCell ref="D82:H82"/>
    <mergeCell ref="B80:C80"/>
    <mergeCell ref="B81:C81"/>
    <mergeCell ref="A55:B55"/>
    <mergeCell ref="D60:H60"/>
    <mergeCell ref="A61:B61"/>
    <mergeCell ref="A62:B62"/>
    <mergeCell ref="D77:H77"/>
    <mergeCell ref="A67:B67"/>
    <mergeCell ref="D59:H59"/>
    <mergeCell ref="D76:H76"/>
    <mergeCell ref="A71:B71"/>
    <mergeCell ref="A72:B72"/>
    <mergeCell ref="A63:B63"/>
    <mergeCell ref="A64:B64"/>
    <mergeCell ref="A65:B65"/>
    <mergeCell ref="A52:B52"/>
    <mergeCell ref="A53:B53"/>
    <mergeCell ref="A44:B44"/>
    <mergeCell ref="A45:B45"/>
    <mergeCell ref="A46:B46"/>
    <mergeCell ref="A48:B48"/>
    <mergeCell ref="A49:B49"/>
    <mergeCell ref="A50:B50"/>
    <mergeCell ref="A51:B51"/>
    <mergeCell ref="A5:B5"/>
    <mergeCell ref="A7:B7"/>
    <mergeCell ref="A47:B47"/>
    <mergeCell ref="A3:B3"/>
    <mergeCell ref="A4:B4"/>
    <mergeCell ref="A23:B23"/>
    <mergeCell ref="A24:B24"/>
    <mergeCell ref="A25:B25"/>
    <mergeCell ref="A26:B26"/>
    <mergeCell ref="A27:B27"/>
    <mergeCell ref="C21:H21"/>
    <mergeCell ref="A6:B6"/>
    <mergeCell ref="A8:B8"/>
    <mergeCell ref="A9:B9"/>
    <mergeCell ref="A10:B10"/>
    <mergeCell ref="A11:B11"/>
    <mergeCell ref="C20:H20"/>
    <mergeCell ref="C40:H40"/>
    <mergeCell ref="C41:H41"/>
    <mergeCell ref="A28:B28"/>
    <mergeCell ref="A29:B29"/>
    <mergeCell ref="A30:B30"/>
    <mergeCell ref="A31:B31"/>
  </mergeCells>
  <phoneticPr fontId="3" type="noConversion"/>
  <pageMargins left="0.7" right="0.7" top="0.32" bottom="0.23" header="0.3" footer="0.16"/>
  <pageSetup paperSize="9" scale="45" orientation="landscape" verticalDpi="200" r:id="rId1"/>
  <rowBreaks count="1" manualBreakCount="1">
    <brk id="7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T96"/>
  <sheetViews>
    <sheetView view="pageBreakPreview" topLeftCell="A34" zoomScaleNormal="75" workbookViewId="0">
      <selection activeCell="C20" sqref="C20"/>
    </sheetView>
  </sheetViews>
  <sheetFormatPr defaultRowHeight="13.2"/>
  <cols>
    <col min="2" max="2" width="9.33203125" bestFit="1" customWidth="1"/>
    <col min="3" max="3" width="11.109375" bestFit="1" customWidth="1"/>
    <col min="9" max="9" width="10.33203125" customWidth="1"/>
    <col min="10" max="10" width="9.33203125" bestFit="1" customWidth="1"/>
    <col min="11" max="11" width="10.44140625" customWidth="1"/>
    <col min="12" max="12" width="11.5546875" customWidth="1"/>
    <col min="13" max="13" width="11.33203125" customWidth="1"/>
    <col min="14" max="14" width="9.33203125" bestFit="1" customWidth="1"/>
    <col min="15" max="15" width="11.44140625" customWidth="1"/>
    <col min="17" max="17" width="11.21875" customWidth="1"/>
    <col min="19" max="20" width="8.88671875" customWidth="1"/>
  </cols>
  <sheetData>
    <row r="1" spans="1:14" s="397" customFormat="1" ht="13.5" customHeight="1" thickBot="1">
      <c r="B1" s="398"/>
      <c r="C1" s="398"/>
      <c r="D1" s="399"/>
      <c r="E1" s="398"/>
      <c r="F1" s="398"/>
      <c r="G1" s="398"/>
      <c r="H1" s="398"/>
      <c r="I1" s="398"/>
      <c r="J1" s="398"/>
      <c r="K1" s="398"/>
      <c r="L1" s="398"/>
    </row>
    <row r="2" spans="1:14" s="397" customFormat="1" ht="15" customHeight="1">
      <c r="A2" s="400" t="s">
        <v>78</v>
      </c>
      <c r="B2" s="401"/>
      <c r="C2" s="402"/>
      <c r="D2" s="403"/>
      <c r="E2" s="404"/>
      <c r="F2" s="405"/>
      <c r="G2" s="405"/>
      <c r="H2" s="405"/>
      <c r="I2" s="406" t="s">
        <v>78</v>
      </c>
      <c r="J2" s="407" t="s">
        <v>59</v>
      </c>
      <c r="K2" s="408" t="s">
        <v>79</v>
      </c>
      <c r="L2" s="407" t="s">
        <v>60</v>
      </c>
      <c r="M2" s="408" t="s">
        <v>122</v>
      </c>
      <c r="N2" s="409" t="s">
        <v>95</v>
      </c>
    </row>
    <row r="3" spans="1:14" s="397" customFormat="1" ht="13.8">
      <c r="A3" s="400" t="s">
        <v>79</v>
      </c>
      <c r="B3" s="401"/>
      <c r="C3" s="402"/>
      <c r="D3" s="403"/>
      <c r="E3" s="404"/>
      <c r="F3" s="405"/>
      <c r="G3" s="405"/>
      <c r="H3" s="405"/>
      <c r="I3" s="410" t="s">
        <v>6</v>
      </c>
      <c r="J3" s="67"/>
      <c r="K3" s="10" t="s">
        <v>14</v>
      </c>
      <c r="L3" s="67"/>
      <c r="M3" s="18" t="s">
        <v>111</v>
      </c>
      <c r="N3" s="244"/>
    </row>
    <row r="4" spans="1:14" s="397" customFormat="1" ht="13.8">
      <c r="A4" s="400" t="s">
        <v>122</v>
      </c>
      <c r="B4" s="401"/>
      <c r="C4" s="402"/>
      <c r="D4" s="403"/>
      <c r="E4" s="404"/>
      <c r="F4" s="405"/>
      <c r="G4" s="405"/>
      <c r="H4" s="405"/>
      <c r="I4" s="410" t="s">
        <v>7</v>
      </c>
      <c r="J4" s="67"/>
      <c r="K4" s="10" t="s">
        <v>15</v>
      </c>
      <c r="L4" s="67"/>
      <c r="M4" s="18" t="s">
        <v>112</v>
      </c>
      <c r="N4" s="244"/>
    </row>
    <row r="5" spans="1:14" s="397" customFormat="1" ht="13.8">
      <c r="A5" s="400"/>
      <c r="B5" s="401"/>
      <c r="C5" s="402"/>
      <c r="D5" s="403"/>
      <c r="E5" s="404"/>
      <c r="F5" s="405"/>
      <c r="G5" s="405"/>
      <c r="H5" s="405"/>
      <c r="I5" s="410" t="s">
        <v>8</v>
      </c>
      <c r="J5" s="67"/>
      <c r="K5" s="10" t="s">
        <v>16</v>
      </c>
      <c r="L5" s="67"/>
      <c r="M5" s="18" t="s">
        <v>113</v>
      </c>
      <c r="N5" s="244"/>
    </row>
    <row r="6" spans="1:14" s="397" customFormat="1">
      <c r="A6" s="411" t="s">
        <v>0</v>
      </c>
      <c r="B6" s="411"/>
      <c r="C6" s="24"/>
      <c r="D6" s="403"/>
      <c r="E6" s="404"/>
      <c r="F6" s="405"/>
      <c r="G6" s="405"/>
      <c r="H6" s="405"/>
      <c r="I6" s="410" t="s">
        <v>9</v>
      </c>
      <c r="J6" s="67"/>
      <c r="K6" s="10" t="s">
        <v>32</v>
      </c>
      <c r="L6" s="67"/>
      <c r="M6" s="18" t="s">
        <v>114</v>
      </c>
      <c r="N6" s="244"/>
    </row>
    <row r="7" spans="1:14" s="397" customFormat="1" ht="24.75" customHeight="1">
      <c r="A7" s="412" t="s">
        <v>163</v>
      </c>
      <c r="B7" s="413"/>
      <c r="C7" s="24"/>
      <c r="D7" s="403"/>
      <c r="E7" s="405"/>
      <c r="F7" s="405"/>
      <c r="G7" s="405"/>
      <c r="H7" s="405"/>
      <c r="I7" s="410" t="s">
        <v>10</v>
      </c>
      <c r="J7" s="67"/>
      <c r="K7" s="10" t="s">
        <v>17</v>
      </c>
      <c r="L7" s="67"/>
      <c r="M7" s="18" t="s">
        <v>115</v>
      </c>
      <c r="N7" s="244"/>
    </row>
    <row r="8" spans="1:14" s="397" customFormat="1">
      <c r="A8" s="411" t="s">
        <v>1</v>
      </c>
      <c r="B8" s="411"/>
      <c r="C8" s="414"/>
      <c r="D8" s="405"/>
      <c r="E8" s="405"/>
      <c r="F8" s="405"/>
      <c r="G8" s="405"/>
      <c r="H8" s="405"/>
      <c r="I8" s="410" t="s">
        <v>11</v>
      </c>
      <c r="J8" s="67"/>
      <c r="K8" s="10" t="s">
        <v>20</v>
      </c>
      <c r="L8" s="67"/>
      <c r="M8" s="18" t="s">
        <v>116</v>
      </c>
      <c r="N8" s="244"/>
    </row>
    <row r="9" spans="1:14" s="397" customFormat="1">
      <c r="A9" s="415" t="s">
        <v>31</v>
      </c>
      <c r="B9" s="416"/>
      <c r="C9" s="414"/>
      <c r="D9" s="405"/>
      <c r="E9" s="405"/>
      <c r="F9" s="405"/>
      <c r="G9" s="405"/>
      <c r="H9" s="405"/>
      <c r="I9" s="410" t="s">
        <v>12</v>
      </c>
      <c r="J9" s="68"/>
      <c r="K9" s="10" t="s">
        <v>21</v>
      </c>
      <c r="L9" s="68"/>
      <c r="M9" s="18" t="s">
        <v>117</v>
      </c>
      <c r="N9" s="244"/>
    </row>
    <row r="10" spans="1:14" s="397" customFormat="1">
      <c r="A10" s="417" t="s">
        <v>2</v>
      </c>
      <c r="B10" s="411"/>
      <c r="C10" s="418" t="s">
        <v>3</v>
      </c>
      <c r="D10" s="405"/>
      <c r="E10" s="405"/>
      <c r="F10" s="405"/>
      <c r="G10" s="405"/>
      <c r="H10" s="405"/>
      <c r="I10" s="410" t="s">
        <v>13</v>
      </c>
      <c r="J10" s="68"/>
      <c r="K10" s="18" t="s">
        <v>19</v>
      </c>
      <c r="L10" s="68"/>
      <c r="M10" s="18" t="s">
        <v>118</v>
      </c>
      <c r="N10" s="244"/>
    </row>
    <row r="11" spans="1:14" s="397" customFormat="1">
      <c r="A11" s="125"/>
      <c r="B11" s="419"/>
      <c r="C11" s="420"/>
      <c r="D11" s="405"/>
      <c r="E11" s="405"/>
      <c r="F11" s="405"/>
      <c r="G11" s="405"/>
      <c r="H11" s="405"/>
      <c r="I11" s="410"/>
      <c r="J11" s="68"/>
      <c r="K11" s="18" t="s">
        <v>18</v>
      </c>
      <c r="L11" s="68"/>
      <c r="M11" s="18" t="s">
        <v>119</v>
      </c>
      <c r="N11" s="244"/>
    </row>
    <row r="12" spans="1:14" s="397" customFormat="1">
      <c r="A12" s="125" t="s">
        <v>4</v>
      </c>
      <c r="B12" s="126">
        <v>1853</v>
      </c>
      <c r="C12" s="127">
        <f>J16*B12</f>
        <v>0</v>
      </c>
      <c r="D12" s="405"/>
      <c r="E12" s="405"/>
      <c r="F12" s="405"/>
      <c r="G12" s="405"/>
      <c r="H12" s="405"/>
      <c r="I12" s="410"/>
      <c r="J12" s="68"/>
      <c r="K12" s="10"/>
      <c r="L12" s="68"/>
      <c r="M12" s="18" t="s">
        <v>120</v>
      </c>
      <c r="N12" s="244"/>
    </row>
    <row r="13" spans="1:14" s="397" customFormat="1">
      <c r="A13" s="125" t="s">
        <v>5</v>
      </c>
      <c r="B13" s="126">
        <v>1992</v>
      </c>
      <c r="C13" s="127">
        <f>B13*L16</f>
        <v>0</v>
      </c>
      <c r="D13" s="405"/>
      <c r="E13" s="405"/>
      <c r="F13" s="405"/>
      <c r="G13" s="405"/>
      <c r="H13" s="405"/>
      <c r="I13" s="410"/>
      <c r="J13" s="68"/>
      <c r="K13" s="10"/>
      <c r="L13" s="68"/>
      <c r="M13" s="245"/>
      <c r="N13" s="244"/>
    </row>
    <row r="14" spans="1:14" s="397" customFormat="1">
      <c r="A14" s="125" t="s">
        <v>127</v>
      </c>
      <c r="B14" s="126">
        <v>2102</v>
      </c>
      <c r="C14" s="127">
        <f>N16*B14</f>
        <v>0</v>
      </c>
      <c r="D14" s="405"/>
      <c r="E14" s="405"/>
      <c r="F14" s="405"/>
      <c r="G14" s="405"/>
      <c r="H14" s="405"/>
      <c r="I14" s="410"/>
      <c r="J14" s="68"/>
      <c r="K14" s="10"/>
      <c r="L14" s="68"/>
      <c r="M14" s="245"/>
      <c r="N14" s="244"/>
    </row>
    <row r="15" spans="1:14" s="397" customFormat="1" ht="13.8" thickBot="1">
      <c r="A15" s="119"/>
      <c r="B15" s="421"/>
      <c r="C15" s="422"/>
      <c r="D15" s="405"/>
      <c r="E15" s="405"/>
      <c r="F15" s="405"/>
      <c r="G15" s="405"/>
      <c r="H15" s="405"/>
      <c r="I15" s="410"/>
      <c r="J15" s="68"/>
      <c r="K15" s="10"/>
      <c r="L15" s="68"/>
      <c r="M15" s="245"/>
      <c r="N15" s="244"/>
    </row>
    <row r="16" spans="1:14" s="397" customFormat="1" ht="13.8" thickBot="1">
      <c r="B16" s="405"/>
      <c r="C16" s="423" t="s">
        <v>64</v>
      </c>
      <c r="D16" s="424"/>
      <c r="E16" s="424"/>
      <c r="F16" s="424"/>
      <c r="G16" s="424"/>
      <c r="H16" s="424"/>
      <c r="I16" s="425"/>
      <c r="J16" s="146">
        <f>SUM(J3:J15)</f>
        <v>0</v>
      </c>
      <c r="K16" s="426"/>
      <c r="L16" s="146">
        <f>SUM(L3:L15)</f>
        <v>0</v>
      </c>
      <c r="M16" s="266"/>
      <c r="N16" s="427">
        <f>SUM(N3:N15)</f>
        <v>0</v>
      </c>
    </row>
    <row r="17" spans="1:14" s="397" customFormat="1" ht="90.6" customHeight="1" thickBot="1">
      <c r="B17" s="398"/>
      <c r="C17" s="428" t="s">
        <v>66</v>
      </c>
      <c r="D17" s="429"/>
      <c r="E17" s="429"/>
      <c r="F17" s="429"/>
      <c r="G17" s="429"/>
      <c r="H17" s="430"/>
      <c r="I17" s="398"/>
      <c r="J17" s="431"/>
      <c r="K17" s="398"/>
      <c r="L17" s="398"/>
    </row>
    <row r="18" spans="1:14" s="397" customFormat="1"/>
    <row r="19" spans="1:14" s="29" customFormat="1" ht="13.8" thickBot="1"/>
    <row r="20" spans="1:14" s="29" customFormat="1">
      <c r="A20" s="308" t="s">
        <v>80</v>
      </c>
      <c r="B20" s="309"/>
      <c r="C20" s="30"/>
      <c r="D20" s="31"/>
      <c r="E20" s="32"/>
      <c r="F20" s="33"/>
      <c r="G20" s="33"/>
      <c r="H20" s="33"/>
      <c r="I20" s="53" t="s">
        <v>80</v>
      </c>
      <c r="J20" s="222" t="s">
        <v>59</v>
      </c>
      <c r="K20" s="94" t="s">
        <v>81</v>
      </c>
      <c r="L20" s="222" t="s">
        <v>60</v>
      </c>
      <c r="M20" s="99" t="s">
        <v>123</v>
      </c>
      <c r="N20" s="226" t="s">
        <v>95</v>
      </c>
    </row>
    <row r="21" spans="1:14" s="29" customFormat="1" ht="15.6">
      <c r="A21" s="308" t="s">
        <v>81</v>
      </c>
      <c r="B21" s="309"/>
      <c r="C21" s="30"/>
      <c r="D21" s="31"/>
      <c r="E21" s="32"/>
      <c r="F21" s="33"/>
      <c r="G21" s="33"/>
      <c r="H21" s="33"/>
      <c r="I21" s="54" t="s">
        <v>6</v>
      </c>
      <c r="J21" s="223"/>
      <c r="K21" s="36" t="s">
        <v>14</v>
      </c>
      <c r="L21" s="254"/>
      <c r="M21" s="18" t="s">
        <v>111</v>
      </c>
      <c r="N21" s="255"/>
    </row>
    <row r="22" spans="1:14" s="29" customFormat="1" ht="15.6">
      <c r="A22" s="310" t="s">
        <v>123</v>
      </c>
      <c r="B22" s="311"/>
      <c r="C22" s="30"/>
      <c r="D22" s="31"/>
      <c r="E22" s="32"/>
      <c r="F22" s="33"/>
      <c r="G22" s="33"/>
      <c r="H22" s="33"/>
      <c r="I22" s="54" t="s">
        <v>7</v>
      </c>
      <c r="J22" s="223"/>
      <c r="K22" s="36" t="s">
        <v>15</v>
      </c>
      <c r="L22" s="254"/>
      <c r="M22" s="18" t="s">
        <v>112</v>
      </c>
      <c r="N22" s="255"/>
    </row>
    <row r="23" spans="1:14" s="29" customFormat="1" ht="15.6">
      <c r="A23" s="308"/>
      <c r="B23" s="309"/>
      <c r="C23" s="30"/>
      <c r="D23" s="31"/>
      <c r="E23" s="32"/>
      <c r="F23" s="33"/>
      <c r="G23" s="33"/>
      <c r="H23" s="33"/>
      <c r="I23" s="54" t="s">
        <v>8</v>
      </c>
      <c r="J23" s="223"/>
      <c r="K23" s="36" t="s">
        <v>16</v>
      </c>
      <c r="L23" s="254"/>
      <c r="M23" s="18" t="s">
        <v>113</v>
      </c>
      <c r="N23" s="255"/>
    </row>
    <row r="24" spans="1:14" s="29" customFormat="1" ht="15.6">
      <c r="A24" s="308" t="s">
        <v>216</v>
      </c>
      <c r="B24" s="309"/>
      <c r="C24" s="38"/>
      <c r="D24" s="31"/>
      <c r="E24" s="32"/>
      <c r="F24" s="33"/>
      <c r="G24" s="33"/>
      <c r="H24" s="33"/>
      <c r="I24" s="54" t="s">
        <v>9</v>
      </c>
      <c r="J24" s="223"/>
      <c r="K24" s="36" t="s">
        <v>32</v>
      </c>
      <c r="L24" s="254"/>
      <c r="M24" s="18" t="s">
        <v>114</v>
      </c>
      <c r="N24" s="255"/>
    </row>
    <row r="25" spans="1:14" s="29" customFormat="1" ht="15.6">
      <c r="A25" s="291"/>
      <c r="B25" s="292"/>
      <c r="C25" s="38"/>
      <c r="D25" s="31"/>
      <c r="E25" s="33"/>
      <c r="F25" s="33"/>
      <c r="G25" s="33"/>
      <c r="H25" s="33"/>
      <c r="I25" s="54" t="s">
        <v>10</v>
      </c>
      <c r="J25" s="223"/>
      <c r="K25" s="36" t="s">
        <v>17</v>
      </c>
      <c r="L25" s="254"/>
      <c r="M25" s="18" t="s">
        <v>115</v>
      </c>
      <c r="N25" s="255"/>
    </row>
    <row r="26" spans="1:14" s="29" customFormat="1" ht="15.6">
      <c r="A26" s="308" t="s">
        <v>0</v>
      </c>
      <c r="B26" s="309"/>
      <c r="C26" s="40"/>
      <c r="D26" s="33"/>
      <c r="E26" s="33"/>
      <c r="F26" s="33"/>
      <c r="G26" s="33"/>
      <c r="H26" s="33"/>
      <c r="I26" s="54" t="s">
        <v>11</v>
      </c>
      <c r="J26" s="223"/>
      <c r="K26" s="36" t="s">
        <v>20</v>
      </c>
      <c r="L26" s="254"/>
      <c r="M26" s="18" t="s">
        <v>116</v>
      </c>
      <c r="N26" s="255"/>
    </row>
    <row r="27" spans="1:14" s="29" customFormat="1" ht="25.5" customHeight="1">
      <c r="A27" s="294" t="s">
        <v>163</v>
      </c>
      <c r="B27" s="295"/>
      <c r="C27" s="40"/>
      <c r="D27" s="33"/>
      <c r="E27" s="33"/>
      <c r="F27" s="33"/>
      <c r="G27" s="33"/>
      <c r="H27" s="33"/>
      <c r="I27" s="54" t="s">
        <v>12</v>
      </c>
      <c r="J27" s="224"/>
      <c r="K27" s="36" t="s">
        <v>21</v>
      </c>
      <c r="L27" s="254"/>
      <c r="M27" s="18" t="s">
        <v>117</v>
      </c>
      <c r="N27" s="255"/>
    </row>
    <row r="28" spans="1:14" s="29" customFormat="1" ht="15.6">
      <c r="A28" s="308" t="s">
        <v>1</v>
      </c>
      <c r="B28" s="309"/>
      <c r="D28" s="33"/>
      <c r="E28" s="33"/>
      <c r="F28" s="33"/>
      <c r="G28" s="33"/>
      <c r="H28" s="33"/>
      <c r="I28" s="54" t="s">
        <v>13</v>
      </c>
      <c r="J28" s="224"/>
      <c r="K28" s="37" t="s">
        <v>19</v>
      </c>
      <c r="L28" s="254"/>
      <c r="M28" s="18" t="s">
        <v>118</v>
      </c>
      <c r="N28" s="255"/>
    </row>
    <row r="29" spans="1:14" s="29" customFormat="1" ht="15.6">
      <c r="A29" s="296" t="s">
        <v>31</v>
      </c>
      <c r="B29" s="315"/>
      <c r="D29" s="33"/>
      <c r="E29" s="33"/>
      <c r="F29" s="33"/>
      <c r="G29" s="33"/>
      <c r="H29" s="33"/>
      <c r="I29" s="54"/>
      <c r="J29" s="224"/>
      <c r="K29" s="37" t="s">
        <v>18</v>
      </c>
      <c r="L29" s="254"/>
      <c r="M29" s="18" t="s">
        <v>119</v>
      </c>
      <c r="N29" s="255"/>
    </row>
    <row r="30" spans="1:14" s="29" customFormat="1" ht="15.6">
      <c r="A30" s="308" t="s">
        <v>2</v>
      </c>
      <c r="B30" s="309"/>
      <c r="C30" s="41" t="s">
        <v>3</v>
      </c>
      <c r="D30" s="33"/>
      <c r="E30" s="33"/>
      <c r="F30" s="33"/>
      <c r="G30" s="33"/>
      <c r="H30" s="33"/>
      <c r="I30" s="54"/>
      <c r="J30" s="224"/>
      <c r="K30" s="70"/>
      <c r="L30" s="254"/>
      <c r="M30" s="18" t="s">
        <v>120</v>
      </c>
      <c r="N30" s="255"/>
    </row>
    <row r="31" spans="1:14" s="29" customFormat="1" ht="13.5" customHeight="1">
      <c r="A31" s="42"/>
      <c r="B31" s="43"/>
      <c r="C31" s="44"/>
      <c r="D31" s="33"/>
      <c r="E31" s="33"/>
      <c r="F31" s="33"/>
      <c r="G31" s="33"/>
      <c r="H31" s="33"/>
      <c r="I31" s="54"/>
      <c r="J31" s="224"/>
      <c r="K31" s="70"/>
      <c r="L31" s="254"/>
      <c r="M31" s="256"/>
      <c r="N31" s="255"/>
    </row>
    <row r="32" spans="1:14" s="29" customFormat="1" ht="15.6">
      <c r="A32" s="125" t="s">
        <v>4</v>
      </c>
      <c r="B32" s="126">
        <v>1180</v>
      </c>
      <c r="C32" s="127">
        <f>B32*J34</f>
        <v>0</v>
      </c>
      <c r="D32" s="33"/>
      <c r="E32" s="33"/>
      <c r="F32" s="33"/>
      <c r="G32" s="33"/>
      <c r="H32" s="33"/>
      <c r="I32" s="54"/>
      <c r="J32" s="224"/>
      <c r="K32" s="70"/>
      <c r="L32" s="254"/>
      <c r="M32" s="256"/>
      <c r="N32" s="255"/>
    </row>
    <row r="33" spans="1:20" s="29" customFormat="1" ht="16.2" thickBot="1">
      <c r="A33" s="125" t="s">
        <v>5</v>
      </c>
      <c r="B33" s="126">
        <v>1340</v>
      </c>
      <c r="C33" s="127">
        <f>B33*L34</f>
        <v>0</v>
      </c>
      <c r="D33" s="33"/>
      <c r="E33" s="33"/>
      <c r="F33" s="33"/>
      <c r="G33" s="33"/>
      <c r="H33" s="33"/>
      <c r="I33" s="54"/>
      <c r="J33" s="224"/>
      <c r="K33" s="70"/>
      <c r="L33" s="254"/>
      <c r="M33" s="256"/>
      <c r="N33" s="255"/>
    </row>
    <row r="34" spans="1:20" s="29" customFormat="1" ht="15.75" customHeight="1" thickBot="1">
      <c r="A34" s="125" t="s">
        <v>127</v>
      </c>
      <c r="B34" s="126">
        <v>1480</v>
      </c>
      <c r="C34" s="127">
        <f>B34*N34</f>
        <v>0</v>
      </c>
      <c r="D34" s="312" t="s">
        <v>178</v>
      </c>
      <c r="E34" s="313"/>
      <c r="F34" s="313"/>
      <c r="G34" s="313"/>
      <c r="H34" s="314"/>
      <c r="I34" s="55"/>
      <c r="J34" s="225">
        <f>SUM(J21:J33)</f>
        <v>0</v>
      </c>
      <c r="K34" s="73"/>
      <c r="L34" s="225">
        <f>SUM(L21:L33)</f>
        <v>0</v>
      </c>
      <c r="M34" s="102"/>
      <c r="N34" s="227">
        <f>SUM(N21:N33)</f>
        <v>0</v>
      </c>
    </row>
    <row r="36" spans="1:20" ht="13.8" thickBot="1"/>
    <row r="37" spans="1:20" s="29" customFormat="1" ht="26.4">
      <c r="A37" s="308" t="s">
        <v>80</v>
      </c>
      <c r="B37" s="309"/>
      <c r="C37" s="30"/>
      <c r="D37" s="31"/>
      <c r="E37" s="32"/>
      <c r="F37" s="33"/>
      <c r="G37" s="33"/>
      <c r="H37" s="33"/>
      <c r="I37" s="53" t="s">
        <v>80</v>
      </c>
      <c r="J37" s="199" t="s">
        <v>193</v>
      </c>
      <c r="K37" s="180" t="s">
        <v>197</v>
      </c>
      <c r="L37" s="94" t="s">
        <v>81</v>
      </c>
      <c r="M37" s="199" t="s">
        <v>193</v>
      </c>
      <c r="N37" s="180" t="s">
        <v>197</v>
      </c>
      <c r="O37" s="99" t="s">
        <v>123</v>
      </c>
      <c r="P37" s="199" t="s">
        <v>193</v>
      </c>
      <c r="Q37" s="183" t="s">
        <v>197</v>
      </c>
    </row>
    <row r="38" spans="1:20" s="29" customFormat="1" ht="13.8">
      <c r="A38" s="308" t="s">
        <v>81</v>
      </c>
      <c r="B38" s="309"/>
      <c r="C38" s="30"/>
      <c r="D38" s="31"/>
      <c r="E38" s="32"/>
      <c r="F38" s="33"/>
      <c r="G38" s="33"/>
      <c r="H38" s="33"/>
      <c r="I38" s="54" t="s">
        <v>6</v>
      </c>
      <c r="J38" s="200"/>
      <c r="K38" s="233"/>
      <c r="L38" s="36" t="s">
        <v>14</v>
      </c>
      <c r="M38" s="202"/>
      <c r="N38" s="235"/>
      <c r="O38" s="18" t="s">
        <v>111</v>
      </c>
      <c r="P38" s="206"/>
      <c r="Q38" s="236"/>
      <c r="R38" s="262"/>
      <c r="S38" s="262"/>
      <c r="T38" s="262"/>
    </row>
    <row r="39" spans="1:20" s="29" customFormat="1">
      <c r="A39" s="310" t="s">
        <v>123</v>
      </c>
      <c r="B39" s="311"/>
      <c r="C39" s="30"/>
      <c r="D39" s="31"/>
      <c r="E39" s="32"/>
      <c r="F39" s="33"/>
      <c r="G39" s="33"/>
      <c r="H39" s="33"/>
      <c r="I39" s="54" t="s">
        <v>7</v>
      </c>
      <c r="J39" s="200"/>
      <c r="K39" s="233"/>
      <c r="L39" s="36" t="s">
        <v>15</v>
      </c>
      <c r="M39" s="202"/>
      <c r="N39" s="235"/>
      <c r="O39" s="18" t="s">
        <v>112</v>
      </c>
      <c r="P39" s="206"/>
      <c r="Q39" s="236"/>
    </row>
    <row r="40" spans="1:20" s="29" customFormat="1">
      <c r="A40" s="308"/>
      <c r="B40" s="309"/>
      <c r="C40" s="30"/>
      <c r="D40" s="31"/>
      <c r="E40" s="32"/>
      <c r="F40" s="33"/>
      <c r="G40" s="33"/>
      <c r="H40" s="33"/>
      <c r="I40" s="54" t="s">
        <v>8</v>
      </c>
      <c r="J40" s="200"/>
      <c r="K40" s="233"/>
      <c r="L40" s="36" t="s">
        <v>16</v>
      </c>
      <c r="M40" s="202"/>
      <c r="N40" s="235"/>
      <c r="O40" s="18" t="s">
        <v>113</v>
      </c>
      <c r="P40" s="206"/>
      <c r="Q40" s="236"/>
    </row>
    <row r="41" spans="1:20" s="29" customFormat="1">
      <c r="A41" s="308" t="s">
        <v>193</v>
      </c>
      <c r="B41" s="309"/>
      <c r="C41" s="38"/>
      <c r="D41" s="31"/>
      <c r="E41" s="32"/>
      <c r="F41" s="33"/>
      <c r="G41" s="33"/>
      <c r="H41" s="33"/>
      <c r="I41" s="54" t="s">
        <v>9</v>
      </c>
      <c r="J41" s="200"/>
      <c r="K41" s="233"/>
      <c r="L41" s="36" t="s">
        <v>32</v>
      </c>
      <c r="M41" s="202"/>
      <c r="N41" s="235"/>
      <c r="O41" s="18" t="s">
        <v>114</v>
      </c>
      <c r="P41" s="206"/>
      <c r="Q41" s="236"/>
    </row>
    <row r="42" spans="1:20" s="29" customFormat="1" ht="13.8">
      <c r="A42" s="291" t="s">
        <v>197</v>
      </c>
      <c r="B42" s="292"/>
      <c r="C42" s="38"/>
      <c r="D42" s="31"/>
      <c r="E42" s="33"/>
      <c r="F42" s="33"/>
      <c r="G42" s="33"/>
      <c r="H42" s="33"/>
      <c r="I42" s="54" t="s">
        <v>10</v>
      </c>
      <c r="J42" s="200"/>
      <c r="K42" s="233"/>
      <c r="L42" s="36" t="s">
        <v>17</v>
      </c>
      <c r="M42" s="202"/>
      <c r="N42" s="235"/>
      <c r="O42" s="18" t="s">
        <v>115</v>
      </c>
      <c r="P42" s="206"/>
      <c r="Q42" s="236"/>
    </row>
    <row r="43" spans="1:20" s="29" customFormat="1">
      <c r="A43" s="308" t="s">
        <v>0</v>
      </c>
      <c r="B43" s="309"/>
      <c r="C43" s="40"/>
      <c r="D43" s="33"/>
      <c r="E43" s="33"/>
      <c r="F43" s="33"/>
      <c r="G43" s="33"/>
      <c r="H43" s="33"/>
      <c r="I43" s="54" t="s">
        <v>11</v>
      </c>
      <c r="J43" s="200"/>
      <c r="K43" s="233"/>
      <c r="L43" s="36" t="s">
        <v>20</v>
      </c>
      <c r="M43" s="202"/>
      <c r="N43" s="235"/>
      <c r="O43" s="18" t="s">
        <v>116</v>
      </c>
      <c r="P43" s="206"/>
      <c r="Q43" s="236"/>
    </row>
    <row r="44" spans="1:20" s="29" customFormat="1" ht="25.5" customHeight="1">
      <c r="A44" s="294" t="s">
        <v>128</v>
      </c>
      <c r="B44" s="295"/>
      <c r="C44" s="40"/>
      <c r="D44" s="33"/>
      <c r="E44" s="33"/>
      <c r="F44" s="33"/>
      <c r="G44" s="33"/>
      <c r="H44" s="33"/>
      <c r="I44" s="54" t="s">
        <v>12</v>
      </c>
      <c r="J44" s="200"/>
      <c r="K44" s="234"/>
      <c r="L44" s="36" t="s">
        <v>21</v>
      </c>
      <c r="M44" s="202"/>
      <c r="N44" s="235"/>
      <c r="O44" s="18" t="s">
        <v>117</v>
      </c>
      <c r="P44" s="206"/>
      <c r="Q44" s="236"/>
    </row>
    <row r="45" spans="1:20" s="29" customFormat="1">
      <c r="A45" s="308" t="s">
        <v>1</v>
      </c>
      <c r="B45" s="309"/>
      <c r="D45" s="33"/>
      <c r="E45" s="33"/>
      <c r="F45" s="33"/>
      <c r="G45" s="33"/>
      <c r="H45" s="33"/>
      <c r="I45" s="54" t="s">
        <v>13</v>
      </c>
      <c r="J45" s="200"/>
      <c r="K45" s="234"/>
      <c r="L45" s="37" t="s">
        <v>19</v>
      </c>
      <c r="M45" s="203"/>
      <c r="N45" s="235"/>
      <c r="O45" s="18" t="s">
        <v>118</v>
      </c>
      <c r="P45" s="206"/>
      <c r="Q45" s="236"/>
    </row>
    <row r="46" spans="1:20" s="29" customFormat="1">
      <c r="A46" s="296" t="s">
        <v>31</v>
      </c>
      <c r="B46" s="315"/>
      <c r="D46" s="33"/>
      <c r="E46" s="33"/>
      <c r="F46" s="33"/>
      <c r="G46" s="33"/>
      <c r="H46" s="33"/>
      <c r="I46" s="54"/>
      <c r="J46" s="200"/>
      <c r="K46" s="197"/>
      <c r="L46" s="37" t="s">
        <v>18</v>
      </c>
      <c r="M46" s="203"/>
      <c r="N46" s="235"/>
      <c r="O46" s="18" t="s">
        <v>119</v>
      </c>
      <c r="P46" s="206"/>
      <c r="Q46" s="236"/>
    </row>
    <row r="47" spans="1:20" s="29" customFormat="1">
      <c r="A47" s="308" t="s">
        <v>2</v>
      </c>
      <c r="B47" s="309"/>
      <c r="C47" s="41" t="s">
        <v>3</v>
      </c>
      <c r="D47" s="33"/>
      <c r="E47" s="33"/>
      <c r="F47" s="33"/>
      <c r="G47" s="33"/>
      <c r="H47" s="33"/>
      <c r="I47" s="54"/>
      <c r="J47" s="200"/>
      <c r="K47" s="197"/>
      <c r="L47" s="70"/>
      <c r="M47" s="204"/>
      <c r="N47" s="198"/>
      <c r="O47" s="18" t="s">
        <v>120</v>
      </c>
      <c r="P47" s="206"/>
      <c r="Q47" s="236"/>
    </row>
    <row r="48" spans="1:20" s="29" customFormat="1" ht="14.25" customHeight="1">
      <c r="A48" s="42"/>
      <c r="B48" s="43"/>
      <c r="C48" s="44"/>
      <c r="D48" s="33"/>
      <c r="E48" s="33"/>
      <c r="F48" s="33"/>
      <c r="G48" s="33"/>
      <c r="H48" s="33"/>
      <c r="I48" s="54"/>
      <c r="J48" s="200"/>
      <c r="K48" s="197"/>
      <c r="L48" s="70"/>
      <c r="M48" s="204"/>
      <c r="N48" s="198"/>
      <c r="O48" s="87"/>
      <c r="P48" s="207"/>
      <c r="Q48" s="184"/>
    </row>
    <row r="49" spans="1:17" s="29" customFormat="1">
      <c r="A49" s="125" t="s">
        <v>4</v>
      </c>
      <c r="B49" s="126">
        <v>1340</v>
      </c>
      <c r="C49" s="127">
        <f>B49*(K51+J51)</f>
        <v>0</v>
      </c>
      <c r="D49" s="33"/>
      <c r="E49" s="33"/>
      <c r="F49" s="33"/>
      <c r="G49" s="33"/>
      <c r="H49" s="33"/>
      <c r="I49" s="54"/>
      <c r="J49" s="200"/>
      <c r="K49" s="197"/>
      <c r="L49" s="70"/>
      <c r="M49" s="204"/>
      <c r="N49" s="198"/>
      <c r="O49" s="87"/>
      <c r="P49" s="207"/>
      <c r="Q49" s="184"/>
    </row>
    <row r="50" spans="1:17" s="29" customFormat="1" ht="13.8" thickBot="1">
      <c r="A50" s="125" t="s">
        <v>5</v>
      </c>
      <c r="B50" s="126">
        <v>1530</v>
      </c>
      <c r="C50" s="127">
        <f>B50*(N51+M51)</f>
        <v>0</v>
      </c>
      <c r="D50" s="33"/>
      <c r="E50" s="33"/>
      <c r="F50" s="33"/>
      <c r="G50" s="33"/>
      <c r="H50" s="33"/>
      <c r="I50" s="54"/>
      <c r="J50" s="200"/>
      <c r="K50" s="197"/>
      <c r="L50" s="70"/>
      <c r="M50" s="204"/>
      <c r="N50" s="198"/>
      <c r="O50" s="87"/>
      <c r="P50" s="207"/>
      <c r="Q50" s="184"/>
    </row>
    <row r="51" spans="1:17" s="29" customFormat="1" ht="15.75" customHeight="1" thickBot="1">
      <c r="A51" s="125" t="s">
        <v>127</v>
      </c>
      <c r="B51" s="126">
        <v>1680</v>
      </c>
      <c r="C51" s="127">
        <f>B51*(Q51+P51)</f>
        <v>0</v>
      </c>
      <c r="D51" s="312" t="s">
        <v>179</v>
      </c>
      <c r="E51" s="313"/>
      <c r="F51" s="313"/>
      <c r="G51" s="313"/>
      <c r="H51" s="314"/>
      <c r="I51" s="55"/>
      <c r="J51" s="201">
        <f>SUM(J38:J50)</f>
        <v>0</v>
      </c>
      <c r="K51" s="237">
        <f>SUM(K38:K50)</f>
        <v>0</v>
      </c>
      <c r="L51" s="73"/>
      <c r="M51" s="205">
        <f>SUM(M38:M50)</f>
        <v>0</v>
      </c>
      <c r="N51" s="237">
        <f>SUM(N38:N50)</f>
        <v>0</v>
      </c>
      <c r="O51" s="57"/>
      <c r="P51" s="208">
        <f>SUM(P38:P50)</f>
        <v>0</v>
      </c>
      <c r="Q51" s="238">
        <f>SUM(Q38:Q50)</f>
        <v>0</v>
      </c>
    </row>
    <row r="54" spans="1:17" ht="76.2" customHeight="1">
      <c r="I54" s="269" t="s">
        <v>191</v>
      </c>
      <c r="K54" s="269" t="s">
        <v>191</v>
      </c>
      <c r="M54" s="269" t="s">
        <v>233</v>
      </c>
    </row>
    <row r="55" spans="1:17">
      <c r="I55" s="116" t="s">
        <v>160</v>
      </c>
      <c r="J55" s="117" t="s">
        <v>59</v>
      </c>
      <c r="K55" s="116" t="s">
        <v>161</v>
      </c>
      <c r="L55" s="117" t="s">
        <v>60</v>
      </c>
      <c r="M55" s="116" t="s">
        <v>162</v>
      </c>
      <c r="N55" s="118" t="s">
        <v>95</v>
      </c>
    </row>
    <row r="56" spans="1:17" s="29" customFormat="1" ht="27.75" customHeight="1">
      <c r="A56" s="298" t="s">
        <v>160</v>
      </c>
      <c r="B56" s="299"/>
      <c r="C56" s="30"/>
      <c r="D56" s="31"/>
      <c r="E56" s="32"/>
      <c r="F56" s="33"/>
      <c r="G56" s="33"/>
      <c r="H56" s="33"/>
      <c r="I56" s="54" t="s">
        <v>33</v>
      </c>
      <c r="J56" s="69"/>
      <c r="K56" s="36" t="s">
        <v>45</v>
      </c>
      <c r="L56" s="69"/>
      <c r="M56" s="37" t="s">
        <v>96</v>
      </c>
      <c r="N56" s="96"/>
      <c r="O56" s="260"/>
      <c r="P56" s="261"/>
    </row>
    <row r="57" spans="1:17" s="29" customFormat="1" ht="13.8">
      <c r="A57" s="298" t="s">
        <v>161</v>
      </c>
      <c r="B57" s="299"/>
      <c r="C57" s="30"/>
      <c r="D57" s="31"/>
      <c r="E57" s="32"/>
      <c r="F57" s="33"/>
      <c r="G57" s="33"/>
      <c r="H57" s="33"/>
      <c r="I57" s="54" t="s">
        <v>34</v>
      </c>
      <c r="J57" s="69"/>
      <c r="K57" s="36" t="s">
        <v>46</v>
      </c>
      <c r="L57" s="69"/>
      <c r="M57" s="37" t="s">
        <v>97</v>
      </c>
      <c r="N57" s="96"/>
      <c r="O57" s="261"/>
      <c r="P57" s="261"/>
    </row>
    <row r="58" spans="1:17" s="29" customFormat="1" ht="13.8">
      <c r="A58" s="298" t="s">
        <v>162</v>
      </c>
      <c r="B58" s="299"/>
      <c r="C58" s="30"/>
      <c r="D58" s="31"/>
      <c r="E58" s="32"/>
      <c r="F58" s="33"/>
      <c r="G58" s="33"/>
      <c r="H58" s="33"/>
      <c r="I58" s="54" t="s">
        <v>35</v>
      </c>
      <c r="J58" s="69"/>
      <c r="K58" s="36" t="s">
        <v>47</v>
      </c>
      <c r="L58" s="69"/>
      <c r="M58" s="37" t="s">
        <v>98</v>
      </c>
      <c r="N58" s="96"/>
      <c r="O58" s="261"/>
      <c r="P58" s="261"/>
    </row>
    <row r="59" spans="1:17" s="29" customFormat="1" ht="13.8">
      <c r="A59" s="291" t="s">
        <v>197</v>
      </c>
      <c r="B59" s="292"/>
      <c r="C59" s="38"/>
      <c r="D59" s="31"/>
      <c r="E59" s="32"/>
      <c r="F59" s="33"/>
      <c r="G59" s="33"/>
      <c r="H59" s="33"/>
      <c r="I59" s="54" t="s">
        <v>36</v>
      </c>
      <c r="J59" s="69"/>
      <c r="K59" s="36" t="s">
        <v>48</v>
      </c>
      <c r="L59" s="69"/>
      <c r="M59" s="37" t="s">
        <v>99</v>
      </c>
      <c r="N59" s="96"/>
    </row>
    <row r="60" spans="1:17" s="29" customFormat="1" ht="24" customHeight="1">
      <c r="A60" s="293" t="s">
        <v>0</v>
      </c>
      <c r="B60" s="293"/>
      <c r="C60" s="38"/>
      <c r="D60" s="31"/>
      <c r="E60" s="33"/>
      <c r="F60" s="33"/>
      <c r="G60" s="33"/>
      <c r="H60" s="33"/>
      <c r="I60" s="105" t="s">
        <v>37</v>
      </c>
      <c r="J60" s="69"/>
      <c r="K60" s="110" t="s">
        <v>49</v>
      </c>
      <c r="L60" s="69"/>
      <c r="M60" s="37" t="s">
        <v>100</v>
      </c>
      <c r="N60" s="96"/>
    </row>
    <row r="61" spans="1:17" s="29" customFormat="1" ht="24" customHeight="1">
      <c r="A61" s="294" t="s">
        <v>182</v>
      </c>
      <c r="B61" s="295"/>
      <c r="C61" s="40"/>
      <c r="D61" s="33"/>
      <c r="E61" s="33"/>
      <c r="F61" s="33"/>
      <c r="G61" s="33"/>
      <c r="H61" s="33"/>
      <c r="I61" s="54" t="s">
        <v>38</v>
      </c>
      <c r="J61" s="69"/>
      <c r="K61" s="36" t="s">
        <v>50</v>
      </c>
      <c r="L61" s="69"/>
      <c r="M61" s="37" t="s">
        <v>101</v>
      </c>
      <c r="N61" s="96"/>
    </row>
    <row r="62" spans="1:17" s="29" customFormat="1">
      <c r="A62" s="293" t="s">
        <v>1</v>
      </c>
      <c r="B62" s="293"/>
      <c r="C62" s="40"/>
      <c r="D62" s="33"/>
      <c r="E62" s="33"/>
      <c r="F62" s="33"/>
      <c r="G62" s="33"/>
      <c r="H62" s="33"/>
      <c r="I62" s="54" t="s">
        <v>39</v>
      </c>
      <c r="J62" s="84"/>
      <c r="K62" s="36" t="s">
        <v>51</v>
      </c>
      <c r="L62" s="84"/>
      <c r="M62" s="37" t="s">
        <v>102</v>
      </c>
      <c r="N62" s="97"/>
    </row>
    <row r="63" spans="1:17" s="29" customFormat="1" ht="24" customHeight="1">
      <c r="A63" s="296" t="s">
        <v>204</v>
      </c>
      <c r="B63" s="297"/>
      <c r="C63" s="41" t="s">
        <v>3</v>
      </c>
      <c r="D63" s="33"/>
      <c r="E63" s="33"/>
      <c r="F63" s="33"/>
      <c r="G63" s="33"/>
      <c r="H63" s="33"/>
      <c r="I63" s="54" t="s">
        <v>40</v>
      </c>
      <c r="J63" s="84"/>
      <c r="K63" s="37" t="s">
        <v>52</v>
      </c>
      <c r="L63" s="84"/>
      <c r="M63" s="37" t="s">
        <v>103</v>
      </c>
      <c r="N63" s="97"/>
    </row>
    <row r="64" spans="1:17" s="29" customFormat="1">
      <c r="A64" s="300" t="s">
        <v>2</v>
      </c>
      <c r="B64" s="293"/>
      <c r="C64" s="44"/>
      <c r="D64" s="33"/>
      <c r="E64" s="33"/>
      <c r="F64" s="33"/>
      <c r="G64" s="33"/>
      <c r="H64" s="33"/>
      <c r="I64" s="54" t="s">
        <v>41</v>
      </c>
      <c r="J64" s="84"/>
      <c r="K64" s="37" t="s">
        <v>53</v>
      </c>
      <c r="L64" s="84"/>
      <c r="M64" s="37" t="s">
        <v>104</v>
      </c>
      <c r="N64" s="97"/>
    </row>
    <row r="65" spans="1:20" s="29" customFormat="1">
      <c r="A65" s="42"/>
      <c r="C65" s="46"/>
      <c r="D65" s="33"/>
      <c r="E65" s="33"/>
      <c r="F65" s="33"/>
      <c r="G65" s="33"/>
      <c r="H65" s="33"/>
      <c r="I65" s="54" t="s">
        <v>42</v>
      </c>
      <c r="J65" s="84"/>
      <c r="K65" s="36" t="s">
        <v>54</v>
      </c>
      <c r="L65" s="84"/>
      <c r="M65" s="37" t="s">
        <v>105</v>
      </c>
      <c r="N65" s="97"/>
    </row>
    <row r="66" spans="1:20" s="29" customFormat="1">
      <c r="A66" s="42" t="s">
        <v>4</v>
      </c>
      <c r="B66" s="85">
        <v>2689</v>
      </c>
      <c r="C66" s="46">
        <f>B66*J75</f>
        <v>0</v>
      </c>
      <c r="D66" s="33"/>
      <c r="E66" s="33"/>
      <c r="F66" s="33"/>
      <c r="G66" s="33"/>
      <c r="H66" s="33"/>
      <c r="I66" s="54" t="s">
        <v>43</v>
      </c>
      <c r="J66" s="84"/>
      <c r="K66" s="36"/>
      <c r="L66" s="84"/>
      <c r="M66" s="37" t="s">
        <v>134</v>
      </c>
      <c r="N66" s="97"/>
    </row>
    <row r="67" spans="1:20" s="29" customFormat="1">
      <c r="A67" s="42" t="s">
        <v>5</v>
      </c>
      <c r="B67" s="85">
        <v>2875</v>
      </c>
      <c r="C67" s="46">
        <f>B67*L75</f>
        <v>0</v>
      </c>
      <c r="D67" s="33"/>
      <c r="E67" s="33"/>
      <c r="F67" s="33"/>
      <c r="G67" s="33"/>
      <c r="H67" s="33"/>
      <c r="I67" s="54" t="s">
        <v>44</v>
      </c>
      <c r="J67" s="84"/>
      <c r="K67" s="36"/>
      <c r="L67" s="84"/>
      <c r="M67" s="37" t="s">
        <v>135</v>
      </c>
      <c r="N67" s="97"/>
    </row>
    <row r="68" spans="1:20" s="29" customFormat="1">
      <c r="A68" s="42" t="s">
        <v>127</v>
      </c>
      <c r="B68" s="85">
        <v>3133</v>
      </c>
      <c r="C68" s="46">
        <f>B68*N75</f>
        <v>0</v>
      </c>
      <c r="D68" s="33"/>
      <c r="E68" s="33"/>
      <c r="F68" s="33"/>
      <c r="G68" s="33"/>
      <c r="H68" s="33"/>
      <c r="I68" s="54"/>
      <c r="J68" s="84"/>
      <c r="K68" s="36"/>
      <c r="L68" s="84"/>
      <c r="M68" s="37" t="s">
        <v>136</v>
      </c>
      <c r="N68" s="97"/>
    </row>
    <row r="69" spans="1:20" s="29" customFormat="1">
      <c r="A69" s="47"/>
      <c r="B69" s="48"/>
      <c r="I69" s="54"/>
      <c r="J69" s="84"/>
      <c r="K69" s="36"/>
      <c r="L69" s="84"/>
      <c r="M69" s="37" t="s">
        <v>137</v>
      </c>
      <c r="N69" s="97"/>
    </row>
    <row r="70" spans="1:20" s="29" customFormat="1">
      <c r="B70" s="33"/>
      <c r="C70" s="106"/>
      <c r="I70" s="54"/>
      <c r="J70" s="84"/>
      <c r="K70" s="36"/>
      <c r="L70" s="84"/>
      <c r="M70" s="37" t="s">
        <v>106</v>
      </c>
      <c r="N70" s="97"/>
    </row>
    <row r="71" spans="1:20" s="29" customFormat="1">
      <c r="B71" s="33"/>
      <c r="C71" s="106"/>
      <c r="I71" s="54"/>
      <c r="J71" s="84"/>
      <c r="K71" s="36"/>
      <c r="L71" s="84"/>
      <c r="M71" s="36" t="s">
        <v>107</v>
      </c>
      <c r="N71" s="97"/>
    </row>
    <row r="72" spans="1:20" s="29" customFormat="1">
      <c r="B72" s="33"/>
      <c r="C72" s="106"/>
      <c r="I72" s="54"/>
      <c r="J72" s="84"/>
      <c r="K72" s="36"/>
      <c r="L72" s="84"/>
      <c r="M72" s="36"/>
      <c r="N72" s="97"/>
    </row>
    <row r="73" spans="1:20" s="29" customFormat="1">
      <c r="B73" s="33"/>
      <c r="C73" s="106"/>
      <c r="I73" s="54"/>
      <c r="J73" s="84"/>
      <c r="K73" s="36"/>
      <c r="L73" s="84"/>
      <c r="M73" s="36"/>
      <c r="N73" s="97"/>
    </row>
    <row r="74" spans="1:20" s="29" customFormat="1" ht="13.8" thickBot="1">
      <c r="B74" s="33"/>
      <c r="C74" s="106"/>
      <c r="I74" s="54"/>
      <c r="J74" s="84"/>
      <c r="K74" s="36"/>
      <c r="L74" s="84"/>
      <c r="M74" s="36"/>
      <c r="N74" s="97"/>
    </row>
    <row r="75" spans="1:20" s="29" customFormat="1" ht="13.8" thickBot="1">
      <c r="B75" s="33"/>
      <c r="C75" s="288" t="s">
        <v>172</v>
      </c>
      <c r="D75" s="289"/>
      <c r="E75" s="289"/>
      <c r="F75" s="289"/>
      <c r="G75" s="289"/>
      <c r="H75" s="290"/>
      <c r="I75" s="55"/>
      <c r="J75" s="76">
        <f>SUM(J56:J74)</f>
        <v>0</v>
      </c>
      <c r="K75" s="57"/>
      <c r="L75" s="76">
        <f>SUM(L56:L74)</f>
        <v>0</v>
      </c>
      <c r="M75" s="107"/>
      <c r="N75" s="98">
        <f>SUM(N56:N74)</f>
        <v>0</v>
      </c>
    </row>
    <row r="77" spans="1:20" ht="13.8" thickBot="1"/>
    <row r="78" spans="1:20" s="29" customFormat="1" ht="15.75" customHeight="1">
      <c r="C78" s="30"/>
      <c r="D78" s="31"/>
      <c r="E78" s="32"/>
      <c r="F78" s="33"/>
      <c r="G78" s="33"/>
      <c r="H78" s="33"/>
      <c r="I78" s="53" t="s">
        <v>157</v>
      </c>
      <c r="J78" s="199" t="s">
        <v>193</v>
      </c>
      <c r="K78" s="212" t="s">
        <v>132</v>
      </c>
      <c r="L78" s="28" t="s">
        <v>203</v>
      </c>
      <c r="M78" s="53" t="s">
        <v>158</v>
      </c>
      <c r="N78" s="199" t="s">
        <v>193</v>
      </c>
      <c r="O78" s="212" t="s">
        <v>132</v>
      </c>
      <c r="P78" s="28" t="s">
        <v>203</v>
      </c>
      <c r="Q78" s="99" t="s">
        <v>159</v>
      </c>
      <c r="R78" s="199" t="s">
        <v>193</v>
      </c>
      <c r="S78" s="212" t="s">
        <v>132</v>
      </c>
      <c r="T78" s="95" t="s">
        <v>203</v>
      </c>
    </row>
    <row r="79" spans="1:20" s="29" customFormat="1">
      <c r="A79" s="308" t="s">
        <v>157</v>
      </c>
      <c r="B79" s="309"/>
      <c r="C79" s="30"/>
      <c r="D79" s="31"/>
      <c r="E79" s="32"/>
      <c r="F79" s="33"/>
      <c r="G79" s="33"/>
      <c r="H79" s="33"/>
      <c r="I79" s="54" t="s">
        <v>6</v>
      </c>
      <c r="J79" s="200"/>
      <c r="K79" s="213"/>
      <c r="L79" s="69"/>
      <c r="M79" s="36" t="s">
        <v>14</v>
      </c>
      <c r="N79" s="202"/>
      <c r="O79" s="215"/>
      <c r="P79" s="69"/>
      <c r="Q79" s="18" t="s">
        <v>111</v>
      </c>
      <c r="R79" s="206"/>
      <c r="S79" s="219"/>
      <c r="T79" s="101"/>
    </row>
    <row r="80" spans="1:20" s="29" customFormat="1">
      <c r="A80" s="308" t="s">
        <v>158</v>
      </c>
      <c r="B80" s="309"/>
      <c r="C80" s="30"/>
      <c r="D80" s="31"/>
      <c r="E80" s="32"/>
      <c r="F80" s="33"/>
      <c r="G80" s="33"/>
      <c r="H80" s="33"/>
      <c r="I80" s="54" t="s">
        <v>7</v>
      </c>
      <c r="J80" s="200"/>
      <c r="K80" s="213"/>
      <c r="L80" s="69"/>
      <c r="M80" s="36" t="s">
        <v>15</v>
      </c>
      <c r="N80" s="202"/>
      <c r="O80" s="215"/>
      <c r="P80" s="69"/>
      <c r="Q80" s="18" t="s">
        <v>112</v>
      </c>
      <c r="R80" s="206"/>
      <c r="S80" s="219"/>
      <c r="T80" s="101"/>
    </row>
    <row r="81" spans="1:20" s="29" customFormat="1">
      <c r="A81" s="310" t="s">
        <v>159</v>
      </c>
      <c r="B81" s="311"/>
      <c r="C81" s="30"/>
      <c r="D81" s="31"/>
      <c r="E81" s="32"/>
      <c r="F81" s="33"/>
      <c r="G81" s="33"/>
      <c r="H81" s="33"/>
      <c r="I81" s="54" t="s">
        <v>8</v>
      </c>
      <c r="J81" s="200"/>
      <c r="K81" s="213"/>
      <c r="L81" s="69"/>
      <c r="M81" s="36" t="s">
        <v>16</v>
      </c>
      <c r="N81" s="202"/>
      <c r="O81" s="215"/>
      <c r="P81" s="69"/>
      <c r="Q81" s="18" t="s">
        <v>113</v>
      </c>
      <c r="R81" s="206"/>
      <c r="S81" s="219"/>
      <c r="T81" s="101"/>
    </row>
    <row r="82" spans="1:20" s="29" customFormat="1">
      <c r="A82" s="308" t="s">
        <v>214</v>
      </c>
      <c r="B82" s="309"/>
      <c r="C82" s="38"/>
      <c r="D82" s="31"/>
      <c r="E82" s="32"/>
      <c r="F82" s="33"/>
      <c r="G82" s="33"/>
      <c r="H82" s="33"/>
      <c r="I82" s="54" t="s">
        <v>9</v>
      </c>
      <c r="J82" s="200"/>
      <c r="K82" s="213"/>
      <c r="L82" s="69"/>
      <c r="M82" s="36" t="s">
        <v>32</v>
      </c>
      <c r="N82" s="202"/>
      <c r="O82" s="215"/>
      <c r="P82" s="69"/>
      <c r="Q82" s="18" t="s">
        <v>114</v>
      </c>
      <c r="R82" s="206"/>
      <c r="S82" s="219"/>
      <c r="T82" s="101"/>
    </row>
    <row r="83" spans="1:20" s="29" customFormat="1" ht="13.8">
      <c r="A83" s="291" t="s">
        <v>203</v>
      </c>
      <c r="B83" s="292"/>
      <c r="C83" s="38"/>
      <c r="D83" s="31"/>
      <c r="E83" s="33"/>
      <c r="F83" s="33"/>
      <c r="G83" s="33"/>
      <c r="H83" s="33"/>
      <c r="I83" s="54" t="s">
        <v>10</v>
      </c>
      <c r="J83" s="200"/>
      <c r="K83" s="213"/>
      <c r="L83" s="69"/>
      <c r="M83" s="39" t="s">
        <v>17</v>
      </c>
      <c r="N83" s="209"/>
      <c r="O83" s="216"/>
      <c r="P83" s="69"/>
      <c r="Q83" s="18" t="s">
        <v>115</v>
      </c>
      <c r="R83" s="206"/>
      <c r="S83" s="219"/>
      <c r="T83" s="101"/>
    </row>
    <row r="84" spans="1:20" s="29" customFormat="1">
      <c r="A84" s="308" t="s">
        <v>0</v>
      </c>
      <c r="B84" s="309"/>
      <c r="C84" s="40"/>
      <c r="D84" s="33"/>
      <c r="E84" s="33"/>
      <c r="F84" s="33"/>
      <c r="G84" s="33"/>
      <c r="H84" s="33"/>
      <c r="I84" s="54" t="s">
        <v>11</v>
      </c>
      <c r="J84" s="200"/>
      <c r="K84" s="213"/>
      <c r="L84" s="69"/>
      <c r="M84" s="36" t="s">
        <v>20</v>
      </c>
      <c r="N84" s="202"/>
      <c r="O84" s="215"/>
      <c r="P84" s="69"/>
      <c r="Q84" s="18" t="s">
        <v>116</v>
      </c>
      <c r="R84" s="206"/>
      <c r="S84" s="219"/>
      <c r="T84" s="101"/>
    </row>
    <row r="85" spans="1:20" s="29" customFormat="1" ht="25.5" customHeight="1">
      <c r="A85" s="294" t="s">
        <v>128</v>
      </c>
      <c r="B85" s="295"/>
      <c r="C85" s="40"/>
      <c r="D85" s="33"/>
      <c r="E85" s="33"/>
      <c r="F85" s="33"/>
      <c r="G85" s="33"/>
      <c r="H85" s="33"/>
      <c r="I85" s="54" t="s">
        <v>12</v>
      </c>
      <c r="J85" s="200"/>
      <c r="K85" s="213"/>
      <c r="L85" s="70"/>
      <c r="M85" s="39" t="s">
        <v>21</v>
      </c>
      <c r="N85" s="209"/>
      <c r="O85" s="216"/>
      <c r="P85" s="70"/>
      <c r="Q85" s="18" t="s">
        <v>117</v>
      </c>
      <c r="R85" s="206"/>
      <c r="S85" s="219"/>
      <c r="T85" s="101"/>
    </row>
    <row r="86" spans="1:20" s="29" customFormat="1" ht="25.5" customHeight="1">
      <c r="A86" s="308" t="s">
        <v>1</v>
      </c>
      <c r="B86" s="309"/>
      <c r="D86" s="33"/>
      <c r="E86" s="33"/>
      <c r="F86" s="33"/>
      <c r="G86" s="33"/>
      <c r="H86" s="33"/>
      <c r="I86" s="54" t="s">
        <v>13</v>
      </c>
      <c r="J86" s="200"/>
      <c r="K86" s="213"/>
      <c r="L86" s="70"/>
      <c r="M86" s="37" t="s">
        <v>19</v>
      </c>
      <c r="N86" s="203"/>
      <c r="O86" s="217"/>
      <c r="P86" s="70"/>
      <c r="Q86" s="18" t="s">
        <v>118</v>
      </c>
      <c r="R86" s="206"/>
      <c r="S86" s="219"/>
      <c r="T86" s="101"/>
    </row>
    <row r="87" spans="1:20" s="29" customFormat="1" ht="27.75" customHeight="1">
      <c r="A87" s="296" t="s">
        <v>215</v>
      </c>
      <c r="B87" s="315"/>
      <c r="D87" s="33"/>
      <c r="E87" s="33"/>
      <c r="F87" s="33"/>
      <c r="G87" s="33"/>
      <c r="H87" s="33"/>
      <c r="I87" s="54"/>
      <c r="J87" s="200"/>
      <c r="K87" s="213"/>
      <c r="L87" s="70"/>
      <c r="M87" s="37" t="s">
        <v>18</v>
      </c>
      <c r="N87" s="203"/>
      <c r="O87" s="217"/>
      <c r="P87" s="70"/>
      <c r="Q87" s="18" t="s">
        <v>119</v>
      </c>
      <c r="R87" s="206"/>
      <c r="S87" s="219"/>
      <c r="T87" s="101"/>
    </row>
    <row r="88" spans="1:20" s="29" customFormat="1">
      <c r="A88" s="308" t="s">
        <v>2</v>
      </c>
      <c r="B88" s="309"/>
      <c r="C88" s="41" t="s">
        <v>3</v>
      </c>
      <c r="D88" s="33"/>
      <c r="E88" s="33"/>
      <c r="F88" s="33"/>
      <c r="G88" s="33"/>
      <c r="H88" s="33"/>
      <c r="I88" s="54"/>
      <c r="J88" s="200"/>
      <c r="K88" s="213"/>
      <c r="L88" s="70"/>
      <c r="M88" s="36"/>
      <c r="N88" s="202"/>
      <c r="O88" s="215"/>
      <c r="P88" s="70"/>
      <c r="Q88" s="18" t="s">
        <v>120</v>
      </c>
      <c r="R88" s="206"/>
      <c r="S88" s="219"/>
      <c r="T88" s="101"/>
    </row>
    <row r="89" spans="1:20" s="29" customFormat="1">
      <c r="A89" s="42"/>
      <c r="B89" s="43"/>
      <c r="C89" s="44"/>
      <c r="D89" s="33"/>
      <c r="E89" s="33"/>
      <c r="F89" s="33"/>
      <c r="G89" s="33"/>
      <c r="H89" s="33"/>
      <c r="I89" s="54"/>
      <c r="J89" s="200"/>
      <c r="K89" s="213"/>
      <c r="L89" s="70"/>
      <c r="M89" s="36"/>
      <c r="N89" s="202"/>
      <c r="O89" s="215"/>
      <c r="P89" s="70"/>
      <c r="Q89" s="87"/>
      <c r="R89" s="207"/>
      <c r="S89" s="220"/>
      <c r="T89" s="101"/>
    </row>
    <row r="90" spans="1:20" s="29" customFormat="1">
      <c r="A90" s="42" t="s">
        <v>4</v>
      </c>
      <c r="B90" s="85">
        <v>1992</v>
      </c>
      <c r="C90" s="46">
        <f>B90*(L92+K92+J92)</f>
        <v>0</v>
      </c>
      <c r="D90" s="33"/>
      <c r="E90" s="33"/>
      <c r="F90" s="33"/>
      <c r="G90" s="33"/>
      <c r="H90" s="33"/>
      <c r="I90" s="54"/>
      <c r="J90" s="200"/>
      <c r="K90" s="213"/>
      <c r="L90" s="70"/>
      <c r="M90" s="36"/>
      <c r="N90" s="202"/>
      <c r="O90" s="215"/>
      <c r="P90" s="70"/>
      <c r="Q90" s="87"/>
      <c r="R90" s="207"/>
      <c r="S90" s="220"/>
      <c r="T90" s="101"/>
    </row>
    <row r="91" spans="1:20" s="29" customFormat="1" ht="13.8" thickBot="1">
      <c r="A91" s="42" t="s">
        <v>5</v>
      </c>
      <c r="B91" s="85">
        <v>2132</v>
      </c>
      <c r="C91" s="46">
        <f>B91*(P92+O92+N92)</f>
        <v>0</v>
      </c>
      <c r="D91" s="33"/>
      <c r="E91" s="33"/>
      <c r="F91" s="33"/>
      <c r="G91" s="33"/>
      <c r="H91" s="33"/>
      <c r="I91" s="54"/>
      <c r="J91" s="200"/>
      <c r="K91" s="213"/>
      <c r="L91" s="70"/>
      <c r="M91" s="36"/>
      <c r="N91" s="202"/>
      <c r="O91" s="215"/>
      <c r="P91" s="70"/>
      <c r="Q91" s="87"/>
      <c r="R91" s="207"/>
      <c r="S91" s="220"/>
      <c r="T91" s="101"/>
    </row>
    <row r="92" spans="1:20" s="29" customFormat="1" ht="15.75" customHeight="1" thickBot="1">
      <c r="A92" s="42" t="s">
        <v>127</v>
      </c>
      <c r="B92" s="85">
        <v>2247</v>
      </c>
      <c r="C92" s="46">
        <f>B92*(T92+S92+R92)</f>
        <v>0</v>
      </c>
      <c r="D92" s="316" t="s">
        <v>213</v>
      </c>
      <c r="E92" s="317"/>
      <c r="F92" s="317"/>
      <c r="G92" s="317"/>
      <c r="H92" s="318"/>
      <c r="I92" s="55"/>
      <c r="J92" s="201">
        <f>SUM(J79:J91)</f>
        <v>0</v>
      </c>
      <c r="K92" s="214">
        <f>SUM(K79:K91)</f>
        <v>0</v>
      </c>
      <c r="L92" s="76">
        <f>SUM(L79:L91)</f>
        <v>0</v>
      </c>
      <c r="M92" s="57"/>
      <c r="N92" s="210">
        <f>SUM(N79:N91)</f>
        <v>0</v>
      </c>
      <c r="O92" s="218">
        <f>SUM(O79:O91)</f>
        <v>0</v>
      </c>
      <c r="P92" s="73">
        <f>SUM(P79:P91)</f>
        <v>0</v>
      </c>
      <c r="Q92" s="102"/>
      <c r="R92" s="211">
        <f>SUM(R79:R91)</f>
        <v>0</v>
      </c>
      <c r="S92" s="221">
        <f>SUM(S79:S91)</f>
        <v>0</v>
      </c>
      <c r="T92" s="122">
        <f>SUM(T79:T91)</f>
        <v>0</v>
      </c>
    </row>
    <row r="93" spans="1:20" s="29" customFormat="1"/>
    <row r="94" spans="1:20" s="29" customFormat="1" ht="12.75" customHeight="1">
      <c r="B94" s="275" t="s">
        <v>22</v>
      </c>
      <c r="C94" s="276"/>
    </row>
    <row r="95" spans="1:20" s="29" customFormat="1">
      <c r="B95" s="273">
        <f>SUM(C12:C14,C32:C34,C49:C51,C66:C68,C90:C92)</f>
        <v>0</v>
      </c>
      <c r="C95" s="274"/>
    </row>
    <row r="96" spans="1:20" s="29" customFormat="1"/>
  </sheetData>
  <mergeCells count="58">
    <mergeCell ref="D92:H92"/>
    <mergeCell ref="A64:B64"/>
    <mergeCell ref="C75:H75"/>
    <mergeCell ref="A84:B84"/>
    <mergeCell ref="A85:B85"/>
    <mergeCell ref="A86:B86"/>
    <mergeCell ref="A82:B82"/>
    <mergeCell ref="A87:B87"/>
    <mergeCell ref="A83:B83"/>
    <mergeCell ref="A88:B88"/>
    <mergeCell ref="A2:B2"/>
    <mergeCell ref="A20:B20"/>
    <mergeCell ref="A5:B5"/>
    <mergeCell ref="A6:B6"/>
    <mergeCell ref="A7:B7"/>
    <mergeCell ref="A8:B8"/>
    <mergeCell ref="A9:B9"/>
    <mergeCell ref="A10:B10"/>
    <mergeCell ref="A3:B3"/>
    <mergeCell ref="A4:B4"/>
    <mergeCell ref="C16:H16"/>
    <mergeCell ref="C17:H17"/>
    <mergeCell ref="A21:B21"/>
    <mergeCell ref="A30:B30"/>
    <mergeCell ref="A22:B22"/>
    <mergeCell ref="A23:B23"/>
    <mergeCell ref="A24:B24"/>
    <mergeCell ref="A26:B26"/>
    <mergeCell ref="A27:B27"/>
    <mergeCell ref="A25:B25"/>
    <mergeCell ref="A29:B29"/>
    <mergeCell ref="A28:B28"/>
    <mergeCell ref="D51:H51"/>
    <mergeCell ref="A44:B44"/>
    <mergeCell ref="A45:B45"/>
    <mergeCell ref="A46:B46"/>
    <mergeCell ref="D34:H34"/>
    <mergeCell ref="A37:B37"/>
    <mergeCell ref="A38:B38"/>
    <mergeCell ref="A39:B39"/>
    <mergeCell ref="A40:B40"/>
    <mergeCell ref="A43:B43"/>
    <mergeCell ref="B94:C94"/>
    <mergeCell ref="B95:C95"/>
    <mergeCell ref="A41:B41"/>
    <mergeCell ref="A42:B42"/>
    <mergeCell ref="A79:B79"/>
    <mergeCell ref="A80:B80"/>
    <mergeCell ref="A62:B62"/>
    <mergeCell ref="A63:B63"/>
    <mergeCell ref="A47:B47"/>
    <mergeCell ref="A56:B56"/>
    <mergeCell ref="A57:B57"/>
    <mergeCell ref="A58:B58"/>
    <mergeCell ref="A81:B81"/>
    <mergeCell ref="A59:B59"/>
    <mergeCell ref="A60:B60"/>
    <mergeCell ref="A61:B61"/>
  </mergeCells>
  <phoneticPr fontId="3" type="noConversion"/>
  <pageMargins left="0.7" right="0.7" top="0.75" bottom="0.75" header="0.3" footer="0.3"/>
  <pageSetup paperSize="9" scale="44" orientation="portrait" verticalDpi="200" r:id="rId1"/>
  <rowBreaks count="1" manualBreakCount="1">
    <brk id="5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Q113"/>
  <sheetViews>
    <sheetView view="pageBreakPreview" zoomScale="115" zoomScaleNormal="75" zoomScaleSheetLayoutView="115" workbookViewId="0">
      <selection activeCell="B111" sqref="B111:C112"/>
    </sheetView>
  </sheetViews>
  <sheetFormatPr defaultColWidth="9.109375" defaultRowHeight="13.2"/>
  <cols>
    <col min="1" max="1" width="6.88671875" style="29" customWidth="1"/>
    <col min="2" max="2" width="10.109375" style="29" customWidth="1"/>
    <col min="3" max="3" width="11.109375" style="29" customWidth="1"/>
    <col min="4" max="7" width="9.109375" style="29"/>
    <col min="8" max="8" width="16.88671875" style="29" customWidth="1"/>
    <col min="9" max="9" width="11.5546875" style="29" hidden="1" customWidth="1"/>
    <col min="10" max="10" width="0.109375" style="29" hidden="1" customWidth="1"/>
    <col min="11" max="11" width="10.33203125" style="29" customWidth="1"/>
    <col min="12" max="12" width="6.88671875" style="29" customWidth="1"/>
    <col min="13" max="13" width="10.33203125" style="29" customWidth="1"/>
    <col min="14" max="14" width="7.33203125" style="29" customWidth="1"/>
    <col min="15" max="15" width="11.109375" style="29" customWidth="1"/>
    <col min="16" max="16" width="8.33203125" style="29" customWidth="1"/>
    <col min="17" max="17" width="7.109375" style="29" customWidth="1"/>
    <col min="18" max="18" width="10.109375" style="29" customWidth="1"/>
    <col min="19" max="19" width="6.88671875" style="29" customWidth="1"/>
    <col min="20" max="20" width="7.44140625" style="29" customWidth="1"/>
    <col min="21" max="21" width="6.109375" style="29" customWidth="1"/>
    <col min="22" max="22" width="7.88671875" style="29" customWidth="1"/>
    <col min="23" max="23" width="6.109375" style="29" customWidth="1"/>
    <col min="24" max="24" width="7.33203125" style="29" customWidth="1"/>
    <col min="25" max="25" width="11.88671875" style="29" customWidth="1"/>
    <col min="26" max="16384" width="9.109375" style="29"/>
  </cols>
  <sheetData>
    <row r="1" spans="1:16" ht="13.8" thickBot="1"/>
    <row r="2" spans="1:16" ht="21" customHeight="1">
      <c r="A2" s="308" t="s">
        <v>195</v>
      </c>
      <c r="B2" s="309"/>
      <c r="C2" s="30"/>
      <c r="D2" s="31"/>
      <c r="E2" s="32"/>
      <c r="F2" s="33"/>
      <c r="G2" s="33"/>
      <c r="H2" s="33"/>
      <c r="I2" s="34"/>
      <c r="J2" s="60" t="s">
        <v>23</v>
      </c>
      <c r="K2" s="53" t="s">
        <v>195</v>
      </c>
      <c r="L2" s="28" t="s">
        <v>61</v>
      </c>
      <c r="M2" s="53" t="s">
        <v>194</v>
      </c>
      <c r="N2" s="28" t="s">
        <v>60</v>
      </c>
      <c r="O2" s="53" t="s">
        <v>196</v>
      </c>
      <c r="P2" s="95" t="s">
        <v>95</v>
      </c>
    </row>
    <row r="3" spans="1:16">
      <c r="A3" s="308" t="s">
        <v>194</v>
      </c>
      <c r="B3" s="309"/>
      <c r="C3" s="30"/>
      <c r="D3" s="31"/>
      <c r="E3" s="32"/>
      <c r="F3" s="33"/>
      <c r="G3" s="33"/>
      <c r="H3" s="33"/>
      <c r="I3" s="36" t="s">
        <v>24</v>
      </c>
      <c r="J3" s="61"/>
      <c r="K3" s="54" t="s">
        <v>6</v>
      </c>
      <c r="L3" s="69"/>
      <c r="M3" s="36" t="s">
        <v>14</v>
      </c>
      <c r="N3" s="69"/>
      <c r="O3" s="18" t="s">
        <v>111</v>
      </c>
      <c r="P3" s="101"/>
    </row>
    <row r="4" spans="1:16">
      <c r="A4" s="308" t="s">
        <v>196</v>
      </c>
      <c r="B4" s="309"/>
      <c r="C4" s="30"/>
      <c r="D4" s="31"/>
      <c r="E4" s="32"/>
      <c r="F4" s="33"/>
      <c r="G4" s="33"/>
      <c r="H4" s="33"/>
      <c r="I4" s="36" t="s">
        <v>25</v>
      </c>
      <c r="J4" s="61"/>
      <c r="K4" s="54" t="s">
        <v>7</v>
      </c>
      <c r="L4" s="69"/>
      <c r="M4" s="36" t="s">
        <v>15</v>
      </c>
      <c r="N4" s="69"/>
      <c r="O4" s="18" t="s">
        <v>112</v>
      </c>
      <c r="P4" s="101"/>
    </row>
    <row r="5" spans="1:16" ht="13.8">
      <c r="A5" s="257" t="s">
        <v>210</v>
      </c>
      <c r="B5" s="81"/>
      <c r="C5" s="30"/>
      <c r="D5" s="31"/>
      <c r="E5" s="32"/>
      <c r="F5" s="33"/>
      <c r="G5" s="33"/>
      <c r="H5" s="33"/>
      <c r="I5" s="36" t="s">
        <v>26</v>
      </c>
      <c r="J5" s="61"/>
      <c r="K5" s="54" t="s">
        <v>8</v>
      </c>
      <c r="L5" s="69"/>
      <c r="M5" s="36" t="s">
        <v>16</v>
      </c>
      <c r="N5" s="69"/>
      <c r="O5" s="18" t="s">
        <v>113</v>
      </c>
      <c r="P5" s="101"/>
    </row>
    <row r="6" spans="1:16">
      <c r="A6" s="308" t="s">
        <v>0</v>
      </c>
      <c r="B6" s="309"/>
      <c r="C6" s="38"/>
      <c r="D6" s="31"/>
      <c r="E6" s="32"/>
      <c r="F6" s="33"/>
      <c r="G6" s="33"/>
      <c r="H6" s="33"/>
      <c r="I6" s="36" t="s">
        <v>27</v>
      </c>
      <c r="J6" s="61"/>
      <c r="K6" s="54" t="s">
        <v>9</v>
      </c>
      <c r="L6" s="69"/>
      <c r="M6" s="36" t="s">
        <v>32</v>
      </c>
      <c r="N6" s="69"/>
      <c r="O6" s="18" t="s">
        <v>114</v>
      </c>
      <c r="P6" s="101"/>
    </row>
    <row r="7" spans="1:16">
      <c r="A7" s="294" t="s">
        <v>58</v>
      </c>
      <c r="B7" s="321"/>
      <c r="C7" s="38"/>
      <c r="D7" s="31"/>
      <c r="E7" s="33"/>
      <c r="F7" s="33"/>
      <c r="G7" s="33"/>
      <c r="H7" s="33"/>
      <c r="I7" s="36" t="s">
        <v>28</v>
      </c>
      <c r="J7" s="61"/>
      <c r="K7" s="54" t="s">
        <v>10</v>
      </c>
      <c r="L7" s="69"/>
      <c r="M7" s="36" t="s">
        <v>17</v>
      </c>
      <c r="N7" s="69"/>
      <c r="O7" s="18" t="s">
        <v>115</v>
      </c>
      <c r="P7" s="101"/>
    </row>
    <row r="8" spans="1:16">
      <c r="A8" s="308" t="s">
        <v>1</v>
      </c>
      <c r="B8" s="309"/>
      <c r="C8" s="40"/>
      <c r="D8" s="33"/>
      <c r="E8" s="33"/>
      <c r="F8" s="33"/>
      <c r="G8" s="33"/>
      <c r="H8" s="33"/>
      <c r="I8" s="36" t="s">
        <v>29</v>
      </c>
      <c r="J8" s="61"/>
      <c r="K8" s="54" t="s">
        <v>11</v>
      </c>
      <c r="L8" s="69"/>
      <c r="M8" s="36" t="s">
        <v>20</v>
      </c>
      <c r="N8" s="69"/>
      <c r="O8" s="18" t="s">
        <v>116</v>
      </c>
      <c r="P8" s="101"/>
    </row>
    <row r="9" spans="1:16">
      <c r="A9" s="78"/>
      <c r="B9" s="79"/>
      <c r="C9" s="40"/>
      <c r="D9" s="33"/>
      <c r="E9" s="33"/>
      <c r="F9" s="33"/>
      <c r="G9" s="33"/>
      <c r="H9" s="33"/>
      <c r="I9" s="36" t="s">
        <v>30</v>
      </c>
      <c r="J9" s="62"/>
      <c r="K9" s="54" t="s">
        <v>12</v>
      </c>
      <c r="L9" s="70"/>
      <c r="M9" s="36" t="s">
        <v>21</v>
      </c>
      <c r="N9" s="70"/>
      <c r="O9" s="18" t="s">
        <v>117</v>
      </c>
      <c r="P9" s="101"/>
    </row>
    <row r="10" spans="1:16">
      <c r="A10" s="82" t="s">
        <v>2</v>
      </c>
      <c r="B10" s="41"/>
      <c r="D10" s="33"/>
      <c r="E10" s="33"/>
      <c r="F10" s="33"/>
      <c r="G10" s="33"/>
      <c r="H10" s="33"/>
      <c r="I10" s="36"/>
      <c r="J10" s="62"/>
      <c r="K10" s="54" t="s">
        <v>13</v>
      </c>
      <c r="L10" s="70"/>
      <c r="M10" s="37" t="s">
        <v>19</v>
      </c>
      <c r="N10" s="70"/>
      <c r="O10" s="18" t="s">
        <v>118</v>
      </c>
      <c r="P10" s="101"/>
    </row>
    <row r="11" spans="1:16">
      <c r="A11" s="42"/>
      <c r="B11" s="45"/>
      <c r="C11" s="41" t="s">
        <v>3</v>
      </c>
      <c r="D11" s="33"/>
      <c r="E11" s="33"/>
      <c r="F11" s="33"/>
      <c r="G11" s="33"/>
      <c r="H11" s="33"/>
      <c r="I11" s="36"/>
      <c r="J11" s="62"/>
      <c r="K11" s="54"/>
      <c r="L11" s="70"/>
      <c r="M11" s="37" t="s">
        <v>18</v>
      </c>
      <c r="N11" s="70"/>
      <c r="O11" s="18" t="s">
        <v>119</v>
      </c>
      <c r="P11" s="101"/>
    </row>
    <row r="12" spans="1:16">
      <c r="A12" s="42" t="s">
        <v>4</v>
      </c>
      <c r="B12" s="85">
        <v>645</v>
      </c>
      <c r="C12" s="44">
        <f>B12*L17</f>
        <v>0</v>
      </c>
      <c r="D12" s="33"/>
      <c r="E12" s="33"/>
      <c r="F12" s="33"/>
      <c r="G12" s="33"/>
      <c r="H12" s="33"/>
      <c r="I12" s="36"/>
      <c r="J12" s="62"/>
      <c r="K12" s="54"/>
      <c r="L12" s="70"/>
      <c r="M12" s="36"/>
      <c r="N12" s="70"/>
      <c r="O12" s="18" t="s">
        <v>120</v>
      </c>
      <c r="P12" s="101"/>
    </row>
    <row r="13" spans="1:16">
      <c r="A13" s="42" t="s">
        <v>5</v>
      </c>
      <c r="B13" s="85">
        <v>785</v>
      </c>
      <c r="C13" s="46">
        <f>B13*N17</f>
        <v>0</v>
      </c>
      <c r="D13" s="33"/>
      <c r="E13" s="33"/>
      <c r="F13" s="33"/>
      <c r="G13" s="33"/>
      <c r="H13" s="33"/>
      <c r="I13" s="36"/>
      <c r="J13" s="62"/>
      <c r="K13" s="54"/>
      <c r="L13" s="70"/>
      <c r="M13" s="36"/>
      <c r="N13" s="70"/>
      <c r="O13" s="87"/>
      <c r="P13" s="101"/>
    </row>
    <row r="14" spans="1:16">
      <c r="A14" s="42" t="s">
        <v>127</v>
      </c>
      <c r="B14" s="85">
        <v>905</v>
      </c>
      <c r="C14" s="46">
        <f>B14*P17</f>
        <v>0</v>
      </c>
      <c r="D14" s="33"/>
      <c r="E14" s="33"/>
      <c r="F14" s="33"/>
      <c r="G14" s="33"/>
      <c r="H14" s="33"/>
      <c r="I14" s="36"/>
      <c r="J14" s="62"/>
      <c r="K14" s="54"/>
      <c r="L14" s="70"/>
      <c r="M14" s="36"/>
      <c r="N14" s="70"/>
      <c r="O14" s="87"/>
      <c r="P14" s="101"/>
    </row>
    <row r="15" spans="1:16">
      <c r="A15" s="47"/>
      <c r="B15" s="48"/>
      <c r="C15" s="46"/>
      <c r="D15" s="33"/>
      <c r="E15" s="33"/>
      <c r="F15" s="33"/>
      <c r="G15" s="33"/>
      <c r="H15" s="33"/>
      <c r="I15" s="36"/>
      <c r="J15" s="62"/>
      <c r="K15" s="54"/>
      <c r="L15" s="70"/>
      <c r="M15" s="36"/>
      <c r="N15" s="70"/>
      <c r="O15" s="87"/>
      <c r="P15" s="101"/>
    </row>
    <row r="16" spans="1:16" ht="13.8" thickBot="1">
      <c r="A16" s="47"/>
      <c r="B16" s="48"/>
      <c r="C16" s="49"/>
      <c r="D16" s="33"/>
      <c r="E16" s="33"/>
      <c r="F16" s="33"/>
      <c r="G16" s="33"/>
      <c r="H16" s="33"/>
      <c r="I16" s="36"/>
      <c r="J16" s="62"/>
      <c r="K16" s="54"/>
      <c r="L16" s="70"/>
      <c r="M16" s="36"/>
      <c r="N16" s="70"/>
      <c r="O16" s="87"/>
      <c r="P16" s="101"/>
    </row>
    <row r="17" spans="1:16" ht="13.8" thickBot="1">
      <c r="B17" s="33"/>
      <c r="C17" s="288" t="s">
        <v>219</v>
      </c>
      <c r="D17" s="289"/>
      <c r="E17" s="289"/>
      <c r="F17" s="289"/>
      <c r="G17" s="289"/>
      <c r="H17" s="290"/>
      <c r="I17" s="64"/>
      <c r="J17" s="50">
        <f>SUM(J3:J16)</f>
        <v>0</v>
      </c>
      <c r="K17" s="55"/>
      <c r="L17" s="73">
        <f>SUM(L3:L16)</f>
        <v>0</v>
      </c>
      <c r="M17" s="57"/>
      <c r="N17" s="76">
        <f>SUM(N3:N16)</f>
        <v>0</v>
      </c>
      <c r="O17" s="102"/>
      <c r="P17" s="98">
        <f>SUM(P3:P16)</f>
        <v>0</v>
      </c>
    </row>
    <row r="18" spans="1:16" ht="13.8" thickBot="1">
      <c r="B18" s="51"/>
      <c r="C18" s="301"/>
      <c r="D18" s="302"/>
      <c r="E18" s="302"/>
      <c r="F18" s="302"/>
      <c r="G18" s="302"/>
      <c r="H18" s="303"/>
      <c r="I18" s="51"/>
      <c r="J18" s="51"/>
      <c r="K18" s="51"/>
      <c r="L18" s="51"/>
      <c r="M18" s="51"/>
      <c r="N18" s="51"/>
    </row>
    <row r="19" spans="1:16" ht="73.5" customHeight="1" thickBot="1">
      <c r="B19" s="51"/>
      <c r="C19" s="147"/>
      <c r="D19" s="147"/>
      <c r="E19" s="147"/>
      <c r="F19" s="147"/>
      <c r="G19" s="147"/>
      <c r="H19" s="147"/>
      <c r="I19" s="51"/>
      <c r="J19" s="51"/>
      <c r="K19" s="51"/>
      <c r="L19" s="51"/>
      <c r="M19" s="51"/>
      <c r="N19" s="51"/>
    </row>
    <row r="20" spans="1:16" ht="21" customHeight="1">
      <c r="A20" s="308" t="s">
        <v>207</v>
      </c>
      <c r="B20" s="309"/>
      <c r="C20" s="30"/>
      <c r="D20" s="31"/>
      <c r="E20" s="32"/>
      <c r="F20" s="33"/>
      <c r="G20" s="33"/>
      <c r="H20" s="33"/>
      <c r="I20" s="34"/>
      <c r="J20" s="60" t="s">
        <v>23</v>
      </c>
      <c r="K20" s="53" t="s">
        <v>207</v>
      </c>
      <c r="L20" s="28" t="s">
        <v>61</v>
      </c>
      <c r="M20" s="94" t="s">
        <v>207</v>
      </c>
      <c r="N20" s="28" t="s">
        <v>60</v>
      </c>
      <c r="O20" s="94" t="s">
        <v>208</v>
      </c>
      <c r="P20" s="95" t="s">
        <v>95</v>
      </c>
    </row>
    <row r="21" spans="1:16">
      <c r="A21" s="308" t="s">
        <v>209</v>
      </c>
      <c r="B21" s="309"/>
      <c r="C21" s="30"/>
      <c r="D21" s="31"/>
      <c r="E21" s="32"/>
      <c r="F21" s="33"/>
      <c r="G21" s="33"/>
      <c r="H21" s="33"/>
      <c r="I21" s="36" t="s">
        <v>24</v>
      </c>
      <c r="J21" s="61"/>
      <c r="K21" s="54" t="s">
        <v>6</v>
      </c>
      <c r="L21" s="69"/>
      <c r="M21" s="36" t="s">
        <v>14</v>
      </c>
      <c r="N21" s="69"/>
      <c r="O21" s="18" t="s">
        <v>111</v>
      </c>
      <c r="P21" s="101"/>
    </row>
    <row r="22" spans="1:16">
      <c r="A22" s="308" t="s">
        <v>208</v>
      </c>
      <c r="B22" s="309"/>
      <c r="C22" s="30"/>
      <c r="D22" s="31"/>
      <c r="E22" s="32"/>
      <c r="F22" s="33"/>
      <c r="G22" s="33"/>
      <c r="H22" s="33"/>
      <c r="I22" s="36" t="s">
        <v>25</v>
      </c>
      <c r="J22" s="61"/>
      <c r="K22" s="54" t="s">
        <v>7</v>
      </c>
      <c r="L22" s="69"/>
      <c r="M22" s="36" t="s">
        <v>15</v>
      </c>
      <c r="N22" s="69"/>
      <c r="O22" s="18" t="s">
        <v>112</v>
      </c>
      <c r="P22" s="101"/>
    </row>
    <row r="23" spans="1:16" ht="13.8">
      <c r="A23" s="80"/>
      <c r="B23" s="258" t="s">
        <v>210</v>
      </c>
      <c r="C23" s="30"/>
      <c r="D23" s="31"/>
      <c r="E23" s="32"/>
      <c r="F23" s="33"/>
      <c r="G23" s="33"/>
      <c r="H23" s="33"/>
      <c r="I23" s="36" t="s">
        <v>26</v>
      </c>
      <c r="J23" s="61"/>
      <c r="K23" s="54" t="s">
        <v>8</v>
      </c>
      <c r="L23" s="69"/>
      <c r="M23" s="36" t="s">
        <v>16</v>
      </c>
      <c r="N23" s="69"/>
      <c r="O23" s="18" t="s">
        <v>113</v>
      </c>
      <c r="P23" s="101"/>
    </row>
    <row r="24" spans="1:16">
      <c r="A24" s="308" t="s">
        <v>0</v>
      </c>
      <c r="B24" s="309"/>
      <c r="C24" s="38"/>
      <c r="D24" s="31"/>
      <c r="E24" s="32"/>
      <c r="F24" s="33"/>
      <c r="G24" s="33"/>
      <c r="H24" s="33"/>
      <c r="I24" s="36" t="s">
        <v>27</v>
      </c>
      <c r="J24" s="61"/>
      <c r="K24" s="54" t="s">
        <v>9</v>
      </c>
      <c r="L24" s="69"/>
      <c r="M24" s="36" t="s">
        <v>32</v>
      </c>
      <c r="N24" s="69"/>
      <c r="O24" s="18" t="s">
        <v>114</v>
      </c>
      <c r="P24" s="101"/>
    </row>
    <row r="25" spans="1:16">
      <c r="A25" s="294" t="s">
        <v>58</v>
      </c>
      <c r="B25" s="321"/>
      <c r="C25" s="38"/>
      <c r="D25" s="31"/>
      <c r="E25" s="33"/>
      <c r="F25" s="33"/>
      <c r="G25" s="33"/>
      <c r="H25" s="33"/>
      <c r="I25" s="36" t="s">
        <v>28</v>
      </c>
      <c r="J25" s="61"/>
      <c r="K25" s="54" t="s">
        <v>10</v>
      </c>
      <c r="L25" s="69"/>
      <c r="M25" s="36" t="s">
        <v>17</v>
      </c>
      <c r="N25" s="69"/>
      <c r="O25" s="18" t="s">
        <v>115</v>
      </c>
      <c r="P25" s="101"/>
    </row>
    <row r="26" spans="1:16">
      <c r="A26" s="308" t="s">
        <v>1</v>
      </c>
      <c r="B26" s="309"/>
      <c r="C26" s="40"/>
      <c r="D26" s="33"/>
      <c r="E26" s="33"/>
      <c r="F26" s="33"/>
      <c r="G26" s="33"/>
      <c r="H26" s="33"/>
      <c r="I26" s="36" t="s">
        <v>29</v>
      </c>
      <c r="J26" s="61"/>
      <c r="K26" s="54" t="s">
        <v>11</v>
      </c>
      <c r="L26" s="69"/>
      <c r="M26" s="36" t="s">
        <v>20</v>
      </c>
      <c r="N26" s="69"/>
      <c r="O26" s="18" t="s">
        <v>116</v>
      </c>
      <c r="P26" s="101"/>
    </row>
    <row r="27" spans="1:16">
      <c r="A27" s="78"/>
      <c r="B27" s="79"/>
      <c r="C27" s="40"/>
      <c r="D27" s="33"/>
      <c r="E27" s="33"/>
      <c r="F27" s="33"/>
      <c r="G27" s="33"/>
      <c r="H27" s="33"/>
      <c r="I27" s="36" t="s">
        <v>30</v>
      </c>
      <c r="J27" s="62"/>
      <c r="K27" s="54" t="s">
        <v>12</v>
      </c>
      <c r="L27" s="70"/>
      <c r="M27" s="36" t="s">
        <v>21</v>
      </c>
      <c r="N27" s="70"/>
      <c r="O27" s="18" t="s">
        <v>117</v>
      </c>
      <c r="P27" s="101"/>
    </row>
    <row r="28" spans="1:16">
      <c r="A28" s="82" t="s">
        <v>2</v>
      </c>
      <c r="B28" s="41"/>
      <c r="D28" s="33"/>
      <c r="E28" s="33"/>
      <c r="F28" s="33"/>
      <c r="G28" s="33"/>
      <c r="H28" s="33"/>
      <c r="I28" s="36"/>
      <c r="J28" s="62"/>
      <c r="K28" s="54" t="s">
        <v>13</v>
      </c>
      <c r="L28" s="70"/>
      <c r="M28" s="37" t="s">
        <v>19</v>
      </c>
      <c r="N28" s="70"/>
      <c r="O28" s="18" t="s">
        <v>118</v>
      </c>
      <c r="P28" s="101"/>
    </row>
    <row r="29" spans="1:16">
      <c r="A29" s="42"/>
      <c r="B29" s="45"/>
      <c r="C29" s="41" t="s">
        <v>3</v>
      </c>
      <c r="D29" s="33"/>
      <c r="E29" s="33"/>
      <c r="F29" s="33"/>
      <c r="G29" s="33"/>
      <c r="H29" s="33"/>
      <c r="I29" s="36"/>
      <c r="J29" s="62"/>
      <c r="K29" s="54"/>
      <c r="L29" s="70"/>
      <c r="M29" s="37" t="s">
        <v>18</v>
      </c>
      <c r="N29" s="70"/>
      <c r="O29" s="18" t="s">
        <v>119</v>
      </c>
      <c r="P29" s="101"/>
    </row>
    <row r="30" spans="1:16">
      <c r="A30" s="42" t="s">
        <v>4</v>
      </c>
      <c r="B30" s="85">
        <v>645</v>
      </c>
      <c r="C30" s="44">
        <f>B30*L35</f>
        <v>0</v>
      </c>
      <c r="D30" s="33"/>
      <c r="E30" s="33"/>
      <c r="F30" s="33"/>
      <c r="G30" s="33"/>
      <c r="H30" s="33"/>
      <c r="I30" s="36"/>
      <c r="J30" s="62"/>
      <c r="K30" s="54"/>
      <c r="L30" s="70"/>
      <c r="M30" s="36"/>
      <c r="N30" s="70"/>
      <c r="O30" s="18" t="s">
        <v>120</v>
      </c>
      <c r="P30" s="101"/>
    </row>
    <row r="31" spans="1:16">
      <c r="A31" s="42" t="s">
        <v>5</v>
      </c>
      <c r="B31" s="85">
        <v>785</v>
      </c>
      <c r="C31" s="46">
        <f>B31*N35</f>
        <v>0</v>
      </c>
      <c r="D31" s="33"/>
      <c r="E31" s="33"/>
      <c r="F31" s="33"/>
      <c r="G31" s="33"/>
      <c r="H31" s="33"/>
      <c r="I31" s="36"/>
      <c r="J31" s="62"/>
      <c r="K31" s="54"/>
      <c r="L31" s="70"/>
      <c r="M31" s="36"/>
      <c r="N31" s="70"/>
      <c r="O31" s="87"/>
      <c r="P31" s="101"/>
    </row>
    <row r="32" spans="1:16">
      <c r="A32" s="42" t="s">
        <v>127</v>
      </c>
      <c r="B32" s="85">
        <v>905</v>
      </c>
      <c r="C32" s="46">
        <f>B32*P35</f>
        <v>0</v>
      </c>
      <c r="D32" s="33"/>
      <c r="E32" s="33"/>
      <c r="F32" s="33"/>
      <c r="G32" s="33"/>
      <c r="H32" s="33"/>
      <c r="I32" s="36"/>
      <c r="J32" s="62"/>
      <c r="K32" s="54"/>
      <c r="L32" s="70"/>
      <c r="M32" s="36"/>
      <c r="N32" s="70"/>
      <c r="O32" s="87"/>
      <c r="P32" s="101"/>
    </row>
    <row r="33" spans="1:17">
      <c r="A33" s="47"/>
      <c r="B33" s="48"/>
      <c r="C33" s="46"/>
      <c r="D33" s="33"/>
      <c r="E33" s="33"/>
      <c r="F33" s="33"/>
      <c r="G33" s="33"/>
      <c r="H33" s="33"/>
      <c r="I33" s="36"/>
      <c r="J33" s="62"/>
      <c r="K33" s="54"/>
      <c r="L33" s="70"/>
      <c r="M33" s="36"/>
      <c r="N33" s="70"/>
      <c r="O33" s="87"/>
      <c r="P33" s="101"/>
    </row>
    <row r="34" spans="1:17" ht="13.8" thickBot="1">
      <c r="A34" s="47"/>
      <c r="B34" s="48"/>
      <c r="C34" s="49"/>
      <c r="D34" s="33"/>
      <c r="E34" s="33"/>
      <c r="F34" s="33"/>
      <c r="G34" s="33"/>
      <c r="H34" s="33"/>
      <c r="I34" s="36"/>
      <c r="J34" s="62"/>
      <c r="K34" s="54"/>
      <c r="L34" s="70"/>
      <c r="M34" s="36"/>
      <c r="N34" s="70"/>
      <c r="O34" s="87"/>
      <c r="P34" s="101"/>
    </row>
    <row r="35" spans="1:17" ht="13.8" thickBot="1">
      <c r="B35" s="33"/>
      <c r="C35" s="288" t="s">
        <v>220</v>
      </c>
      <c r="D35" s="289"/>
      <c r="E35" s="289"/>
      <c r="F35" s="289"/>
      <c r="G35" s="289"/>
      <c r="H35" s="290"/>
      <c r="I35" s="64"/>
      <c r="J35" s="50">
        <f>SUM(J21:J34)</f>
        <v>0</v>
      </c>
      <c r="K35" s="55"/>
      <c r="L35" s="73">
        <f>SUM(L21:L34)</f>
        <v>0</v>
      </c>
      <c r="M35" s="57"/>
      <c r="N35" s="76">
        <f>SUM(N21:N34)</f>
        <v>0</v>
      </c>
      <c r="O35" s="102"/>
      <c r="P35" s="98">
        <f>SUM(P21:P34)</f>
        <v>0</v>
      </c>
    </row>
    <row r="36" spans="1:17" ht="13.8" thickBot="1">
      <c r="B36" s="51"/>
      <c r="C36" s="301"/>
      <c r="D36" s="302"/>
      <c r="E36" s="302"/>
      <c r="F36" s="302"/>
      <c r="G36" s="302"/>
      <c r="H36" s="303"/>
      <c r="I36" s="51"/>
      <c r="J36" s="51"/>
      <c r="K36" s="51"/>
      <c r="L36" s="51"/>
      <c r="M36" s="51"/>
      <c r="N36" s="51"/>
      <c r="Q36" s="261" t="s">
        <v>217</v>
      </c>
    </row>
    <row r="37" spans="1:17">
      <c r="B37" s="51"/>
      <c r="C37" s="259"/>
      <c r="D37" s="259"/>
      <c r="E37" s="259"/>
      <c r="F37" s="259"/>
      <c r="G37" s="259"/>
      <c r="H37" s="259"/>
      <c r="I37" s="51"/>
      <c r="J37" s="51"/>
      <c r="K37" s="51"/>
      <c r="L37" s="51"/>
      <c r="M37" s="51"/>
      <c r="N37" s="51"/>
      <c r="Q37" s="261" t="s">
        <v>218</v>
      </c>
    </row>
    <row r="38" spans="1:17" ht="13.8" thickBot="1">
      <c r="B38" s="51"/>
      <c r="C38" s="147"/>
      <c r="D38" s="147"/>
      <c r="E38" s="147"/>
      <c r="F38" s="147"/>
      <c r="G38" s="147"/>
      <c r="H38" s="147"/>
      <c r="I38" s="51"/>
      <c r="J38" s="51"/>
      <c r="K38" s="51"/>
      <c r="L38" s="51"/>
      <c r="M38" s="51"/>
      <c r="N38" s="51"/>
    </row>
    <row r="39" spans="1:17" ht="16.5" customHeight="1">
      <c r="A39" s="308" t="s">
        <v>82</v>
      </c>
      <c r="B39" s="309"/>
      <c r="C39" s="30"/>
      <c r="D39" s="31"/>
      <c r="E39" s="32"/>
      <c r="F39" s="33"/>
      <c r="G39" s="33"/>
      <c r="H39" s="33"/>
      <c r="I39" s="34"/>
      <c r="J39" s="60" t="s">
        <v>23</v>
      </c>
      <c r="K39" s="53" t="s">
        <v>82</v>
      </c>
      <c r="L39" s="28" t="s">
        <v>61</v>
      </c>
      <c r="M39" s="94" t="s">
        <v>83</v>
      </c>
      <c r="N39" s="28" t="s">
        <v>60</v>
      </c>
      <c r="O39" s="94" t="s">
        <v>124</v>
      </c>
      <c r="P39" s="95" t="s">
        <v>95</v>
      </c>
    </row>
    <row r="40" spans="1:17" ht="20.25" customHeight="1">
      <c r="A40" s="308" t="s">
        <v>83</v>
      </c>
      <c r="B40" s="309"/>
      <c r="C40" s="30"/>
      <c r="D40" s="31"/>
      <c r="E40" s="32"/>
      <c r="F40" s="33"/>
      <c r="G40" s="33"/>
      <c r="H40" s="33"/>
      <c r="I40" s="36" t="s">
        <v>24</v>
      </c>
      <c r="J40" s="61"/>
      <c r="K40" s="54" t="s">
        <v>6</v>
      </c>
      <c r="L40" s="69"/>
      <c r="M40" s="36" t="s">
        <v>14</v>
      </c>
      <c r="N40" s="69"/>
      <c r="O40" s="18" t="s">
        <v>111</v>
      </c>
      <c r="P40" s="101"/>
    </row>
    <row r="41" spans="1:17" ht="18" customHeight="1">
      <c r="A41" s="322" t="s">
        <v>124</v>
      </c>
      <c r="B41" s="320"/>
      <c r="C41" s="30"/>
      <c r="D41" s="31"/>
      <c r="E41" s="32"/>
      <c r="F41" s="33"/>
      <c r="G41" s="33"/>
      <c r="H41" s="33"/>
      <c r="I41" s="36" t="s">
        <v>25</v>
      </c>
      <c r="J41" s="61"/>
      <c r="K41" s="54" t="s">
        <v>7</v>
      </c>
      <c r="L41" s="69"/>
      <c r="M41" s="36" t="s">
        <v>15</v>
      </c>
      <c r="N41" s="69"/>
      <c r="O41" s="18" t="s">
        <v>112</v>
      </c>
      <c r="P41" s="101"/>
    </row>
    <row r="42" spans="1:17" ht="15.75" customHeight="1">
      <c r="A42" s="80"/>
      <c r="B42" s="258" t="s">
        <v>210</v>
      </c>
      <c r="C42" s="30"/>
      <c r="D42" s="31"/>
      <c r="E42" s="32"/>
      <c r="F42" s="33"/>
      <c r="G42" s="33"/>
      <c r="H42" s="33"/>
      <c r="I42" s="36" t="s">
        <v>26</v>
      </c>
      <c r="J42" s="61"/>
      <c r="K42" s="54" t="s">
        <v>8</v>
      </c>
      <c r="L42" s="69"/>
      <c r="M42" s="36" t="s">
        <v>16</v>
      </c>
      <c r="N42" s="69"/>
      <c r="O42" s="18" t="s">
        <v>113</v>
      </c>
      <c r="P42" s="101"/>
    </row>
    <row r="43" spans="1:17" ht="17.25" customHeight="1">
      <c r="A43" s="308" t="s">
        <v>0</v>
      </c>
      <c r="B43" s="309"/>
      <c r="C43" s="38"/>
      <c r="D43" s="31"/>
      <c r="E43" s="32"/>
      <c r="F43" s="33"/>
      <c r="G43" s="33"/>
      <c r="H43" s="33"/>
      <c r="I43" s="36" t="s">
        <v>27</v>
      </c>
      <c r="J43" s="61"/>
      <c r="K43" s="54" t="s">
        <v>9</v>
      </c>
      <c r="L43" s="69"/>
      <c r="M43" s="36" t="s">
        <v>32</v>
      </c>
      <c r="N43" s="69"/>
      <c r="O43" s="18" t="s">
        <v>114</v>
      </c>
      <c r="P43" s="101"/>
    </row>
    <row r="44" spans="1:17" ht="28.5" customHeight="1">
      <c r="A44" s="294" t="s">
        <v>58</v>
      </c>
      <c r="B44" s="321"/>
      <c r="C44" s="38"/>
      <c r="D44" s="31"/>
      <c r="E44" s="33"/>
      <c r="F44" s="33"/>
      <c r="G44" s="33"/>
      <c r="H44" s="33"/>
      <c r="I44" s="36" t="s">
        <v>28</v>
      </c>
      <c r="J44" s="61"/>
      <c r="K44" s="54" t="s">
        <v>10</v>
      </c>
      <c r="L44" s="69"/>
      <c r="M44" s="36" t="s">
        <v>17</v>
      </c>
      <c r="N44" s="69"/>
      <c r="O44" s="18" t="s">
        <v>115</v>
      </c>
      <c r="P44" s="101"/>
    </row>
    <row r="45" spans="1:17" ht="24.75" customHeight="1">
      <c r="A45" s="308" t="s">
        <v>1</v>
      </c>
      <c r="B45" s="309"/>
      <c r="C45" s="40"/>
      <c r="D45" s="33"/>
      <c r="E45" s="33"/>
      <c r="F45" s="33"/>
      <c r="G45" s="33"/>
      <c r="H45" s="33"/>
      <c r="I45" s="36" t="s">
        <v>29</v>
      </c>
      <c r="J45" s="61"/>
      <c r="K45" s="54" t="s">
        <v>11</v>
      </c>
      <c r="L45" s="69"/>
      <c r="M45" s="36" t="s">
        <v>20</v>
      </c>
      <c r="N45" s="69"/>
      <c r="O45" s="18" t="s">
        <v>116</v>
      </c>
      <c r="P45" s="101"/>
    </row>
    <row r="46" spans="1:17">
      <c r="A46" s="78"/>
      <c r="B46" s="79"/>
      <c r="C46" s="40"/>
      <c r="D46" s="33"/>
      <c r="E46" s="33"/>
      <c r="F46" s="33"/>
      <c r="G46" s="33"/>
      <c r="H46" s="33"/>
      <c r="I46" s="36" t="s">
        <v>30</v>
      </c>
      <c r="J46" s="62"/>
      <c r="K46" s="54" t="s">
        <v>12</v>
      </c>
      <c r="L46" s="70"/>
      <c r="M46" s="36" t="s">
        <v>21</v>
      </c>
      <c r="N46" s="70"/>
      <c r="O46" s="18" t="s">
        <v>117</v>
      </c>
      <c r="P46" s="101"/>
    </row>
    <row r="47" spans="1:17">
      <c r="A47" s="82" t="s">
        <v>2</v>
      </c>
      <c r="B47" s="41"/>
      <c r="D47" s="33"/>
      <c r="E47" s="33"/>
      <c r="F47" s="33"/>
      <c r="G47" s="33"/>
      <c r="H47" s="33"/>
      <c r="I47" s="36"/>
      <c r="J47" s="62"/>
      <c r="K47" s="54" t="s">
        <v>13</v>
      </c>
      <c r="L47" s="70"/>
      <c r="M47" s="37" t="s">
        <v>19</v>
      </c>
      <c r="N47" s="70"/>
      <c r="O47" s="18" t="s">
        <v>118</v>
      </c>
      <c r="P47" s="101"/>
    </row>
    <row r="48" spans="1:17">
      <c r="A48" s="42"/>
      <c r="B48" s="45"/>
      <c r="C48" s="41" t="s">
        <v>3</v>
      </c>
      <c r="D48" s="33"/>
      <c r="E48" s="33"/>
      <c r="F48" s="33"/>
      <c r="G48" s="33"/>
      <c r="H48" s="33"/>
      <c r="I48" s="36"/>
      <c r="J48" s="62"/>
      <c r="K48" s="54"/>
      <c r="L48" s="70"/>
      <c r="M48" s="37" t="s">
        <v>18</v>
      </c>
      <c r="N48" s="70"/>
      <c r="O48" s="18" t="s">
        <v>119</v>
      </c>
      <c r="P48" s="101"/>
    </row>
    <row r="49" spans="1:16">
      <c r="A49" s="42" t="s">
        <v>4</v>
      </c>
      <c r="B49" s="85">
        <v>645</v>
      </c>
      <c r="C49" s="44">
        <f>B49*L54</f>
        <v>0</v>
      </c>
      <c r="D49" s="33"/>
      <c r="E49" s="33"/>
      <c r="F49" s="33"/>
      <c r="G49" s="33"/>
      <c r="H49" s="33"/>
      <c r="I49" s="36"/>
      <c r="J49" s="62"/>
      <c r="K49" s="54"/>
      <c r="L49" s="70"/>
      <c r="M49" s="36"/>
      <c r="N49" s="70"/>
      <c r="O49" s="18" t="s">
        <v>120</v>
      </c>
      <c r="P49" s="101"/>
    </row>
    <row r="50" spans="1:16">
      <c r="A50" s="42" t="s">
        <v>5</v>
      </c>
      <c r="B50" s="85">
        <v>785</v>
      </c>
      <c r="C50" s="46">
        <f>B50*N54</f>
        <v>0</v>
      </c>
      <c r="D50" s="33"/>
      <c r="E50" s="33"/>
      <c r="F50" s="33"/>
      <c r="G50" s="33"/>
      <c r="H50" s="33"/>
      <c r="I50" s="36"/>
      <c r="J50" s="62"/>
      <c r="K50" s="54"/>
      <c r="L50" s="70"/>
      <c r="M50" s="36"/>
      <c r="N50" s="70"/>
      <c r="O50" s="87"/>
      <c r="P50" s="101"/>
    </row>
    <row r="51" spans="1:16">
      <c r="A51" s="42" t="s">
        <v>127</v>
      </c>
      <c r="B51" s="85">
        <v>905</v>
      </c>
      <c r="C51" s="46">
        <f>B51*P54</f>
        <v>0</v>
      </c>
      <c r="D51" s="33"/>
      <c r="E51" s="33"/>
      <c r="F51" s="33"/>
      <c r="G51" s="33"/>
      <c r="H51" s="33"/>
      <c r="I51" s="36"/>
      <c r="J51" s="62"/>
      <c r="K51" s="54"/>
      <c r="L51" s="70"/>
      <c r="M51" s="36"/>
      <c r="N51" s="70"/>
      <c r="O51" s="87"/>
      <c r="P51" s="101"/>
    </row>
    <row r="52" spans="1:16">
      <c r="A52" s="47"/>
      <c r="B52" s="48"/>
      <c r="C52" s="46"/>
      <c r="D52" s="33"/>
      <c r="E52" s="33"/>
      <c r="F52" s="33"/>
      <c r="G52" s="33"/>
      <c r="H52" s="33"/>
      <c r="I52" s="36"/>
      <c r="J52" s="62"/>
      <c r="K52" s="54"/>
      <c r="L52" s="70"/>
      <c r="M52" s="36"/>
      <c r="N52" s="70"/>
      <c r="O52" s="87"/>
      <c r="P52" s="101"/>
    </row>
    <row r="53" spans="1:16" ht="13.8" thickBot="1">
      <c r="A53" s="47"/>
      <c r="B53" s="48"/>
      <c r="C53" s="49"/>
      <c r="D53" s="33"/>
      <c r="E53" s="33"/>
      <c r="F53" s="33"/>
      <c r="G53" s="33"/>
      <c r="H53" s="33"/>
      <c r="I53" s="36"/>
      <c r="J53" s="62"/>
      <c r="K53" s="54"/>
      <c r="L53" s="70"/>
      <c r="M53" s="36"/>
      <c r="N53" s="70"/>
      <c r="O53" s="87"/>
      <c r="P53" s="101"/>
    </row>
    <row r="54" spans="1:16" ht="12.75" customHeight="1" thickBot="1">
      <c r="B54" s="33"/>
      <c r="C54" s="288" t="s">
        <v>221</v>
      </c>
      <c r="D54" s="289"/>
      <c r="E54" s="289"/>
      <c r="F54" s="289"/>
      <c r="G54" s="289"/>
      <c r="H54" s="290"/>
      <c r="I54" s="64"/>
      <c r="J54" s="50">
        <f>SUM(J40:J53)</f>
        <v>0</v>
      </c>
      <c r="K54" s="55"/>
      <c r="L54" s="73">
        <f>SUM(L40:L53)</f>
        <v>0</v>
      </c>
      <c r="M54" s="57"/>
      <c r="N54" s="76">
        <f>SUM(N40:N53)</f>
        <v>0</v>
      </c>
      <c r="O54" s="102"/>
      <c r="P54" s="98">
        <f>SUM(P40:P53)</f>
        <v>0</v>
      </c>
    </row>
    <row r="55" spans="1:16" ht="43.5" customHeight="1" thickBot="1">
      <c r="B55" s="51"/>
      <c r="C55" s="301"/>
      <c r="D55" s="302"/>
      <c r="E55" s="302"/>
      <c r="F55" s="302"/>
      <c r="G55" s="302"/>
      <c r="H55" s="303"/>
      <c r="I55" s="51"/>
      <c r="J55" s="51"/>
      <c r="K55" s="51"/>
      <c r="L55" s="51"/>
      <c r="M55" s="51"/>
      <c r="N55" s="51"/>
    </row>
    <row r="56" spans="1:16" ht="30" customHeight="1" thickBot="1">
      <c r="B56" s="51"/>
      <c r="C56" s="51"/>
      <c r="D56" s="52"/>
      <c r="E56" s="51"/>
      <c r="F56" s="51"/>
      <c r="G56" s="51"/>
      <c r="H56" s="51"/>
      <c r="I56" s="51"/>
      <c r="J56" s="51"/>
      <c r="K56" s="51"/>
      <c r="L56" s="51"/>
      <c r="M56" s="51"/>
      <c r="N56" s="51"/>
    </row>
    <row r="57" spans="1:16" ht="15.75" customHeight="1">
      <c r="A57" s="310" t="s">
        <v>84</v>
      </c>
      <c r="B57" s="311"/>
      <c r="C57" s="30"/>
      <c r="D57" s="31"/>
      <c r="E57" s="32"/>
      <c r="F57" s="33"/>
      <c r="G57" s="33"/>
      <c r="H57" s="33"/>
      <c r="I57" s="34"/>
      <c r="J57" s="60" t="s">
        <v>23</v>
      </c>
      <c r="K57" s="53" t="s">
        <v>84</v>
      </c>
      <c r="L57" s="28" t="s">
        <v>61</v>
      </c>
      <c r="M57" s="94" t="s">
        <v>85</v>
      </c>
      <c r="N57" s="28" t="s">
        <v>60</v>
      </c>
      <c r="O57" s="94" t="s">
        <v>125</v>
      </c>
      <c r="P57" s="95" t="s">
        <v>95</v>
      </c>
    </row>
    <row r="58" spans="1:16">
      <c r="A58" s="310" t="s">
        <v>85</v>
      </c>
      <c r="B58" s="311"/>
      <c r="C58" s="30"/>
      <c r="D58" s="31"/>
      <c r="E58" s="32"/>
      <c r="F58" s="33"/>
      <c r="G58" s="33"/>
      <c r="H58" s="33"/>
      <c r="I58" s="36" t="s">
        <v>24</v>
      </c>
      <c r="J58" s="61"/>
      <c r="K58" s="54" t="s">
        <v>6</v>
      </c>
      <c r="L58" s="69"/>
      <c r="M58" s="36" t="s">
        <v>14</v>
      </c>
      <c r="N58" s="69"/>
      <c r="O58" s="18" t="s">
        <v>111</v>
      </c>
      <c r="P58" s="101"/>
    </row>
    <row r="59" spans="1:16">
      <c r="A59" s="319" t="s">
        <v>125</v>
      </c>
      <c r="B59" s="320"/>
      <c r="C59" s="30"/>
      <c r="D59" s="31"/>
      <c r="E59" s="32"/>
      <c r="F59" s="33"/>
      <c r="G59" s="33"/>
      <c r="H59" s="33"/>
      <c r="I59" s="36" t="s">
        <v>25</v>
      </c>
      <c r="J59" s="61"/>
      <c r="K59" s="54" t="s">
        <v>7</v>
      </c>
      <c r="L59" s="69"/>
      <c r="M59" s="36" t="s">
        <v>15</v>
      </c>
      <c r="N59" s="69"/>
      <c r="O59" s="18" t="s">
        <v>112</v>
      </c>
      <c r="P59" s="101"/>
    </row>
    <row r="60" spans="1:16" ht="13.8">
      <c r="A60" s="257" t="s">
        <v>210</v>
      </c>
      <c r="B60" s="81"/>
      <c r="C60" s="30"/>
      <c r="D60" s="31"/>
      <c r="E60" s="32"/>
      <c r="F60" s="33"/>
      <c r="G60" s="33"/>
      <c r="H60" s="33"/>
      <c r="I60" s="36" t="s">
        <v>26</v>
      </c>
      <c r="J60" s="61"/>
      <c r="K60" s="54" t="s">
        <v>8</v>
      </c>
      <c r="L60" s="69"/>
      <c r="M60" s="36" t="s">
        <v>16</v>
      </c>
      <c r="N60" s="69"/>
      <c r="O60" s="18" t="s">
        <v>113</v>
      </c>
      <c r="P60" s="101"/>
    </row>
    <row r="61" spans="1:16">
      <c r="A61" s="308" t="s">
        <v>0</v>
      </c>
      <c r="B61" s="309"/>
      <c r="C61" s="38"/>
      <c r="D61" s="31"/>
      <c r="E61" s="32"/>
      <c r="F61" s="33"/>
      <c r="G61" s="33"/>
      <c r="H61" s="33"/>
      <c r="I61" s="36" t="s">
        <v>27</v>
      </c>
      <c r="J61" s="61"/>
      <c r="K61" s="54" t="s">
        <v>9</v>
      </c>
      <c r="L61" s="69"/>
      <c r="M61" s="36" t="s">
        <v>32</v>
      </c>
      <c r="N61" s="69"/>
      <c r="O61" s="18" t="s">
        <v>114</v>
      </c>
      <c r="P61" s="101"/>
    </row>
    <row r="62" spans="1:16" ht="31.5" customHeight="1">
      <c r="A62" s="294" t="s">
        <v>58</v>
      </c>
      <c r="B62" s="321"/>
      <c r="C62" s="38"/>
      <c r="D62" s="31"/>
      <c r="E62" s="33"/>
      <c r="F62" s="33"/>
      <c r="G62" s="33"/>
      <c r="H62" s="33"/>
      <c r="I62" s="36" t="s">
        <v>28</v>
      </c>
      <c r="J62" s="61"/>
      <c r="K62" s="54" t="s">
        <v>10</v>
      </c>
      <c r="L62" s="69"/>
      <c r="M62" s="36" t="s">
        <v>17</v>
      </c>
      <c r="N62" s="69"/>
      <c r="O62" s="18" t="s">
        <v>115</v>
      </c>
      <c r="P62" s="101"/>
    </row>
    <row r="63" spans="1:16" ht="27" customHeight="1">
      <c r="A63" s="308" t="s">
        <v>1</v>
      </c>
      <c r="B63" s="309"/>
      <c r="C63" s="40"/>
      <c r="D63" s="33"/>
      <c r="E63" s="33"/>
      <c r="F63" s="33"/>
      <c r="G63" s="33"/>
      <c r="H63" s="33"/>
      <c r="I63" s="36" t="s">
        <v>29</v>
      </c>
      <c r="J63" s="61"/>
      <c r="K63" s="54" t="s">
        <v>11</v>
      </c>
      <c r="L63" s="69"/>
      <c r="M63" s="36" t="s">
        <v>20</v>
      </c>
      <c r="N63" s="69"/>
      <c r="O63" s="18" t="s">
        <v>116</v>
      </c>
      <c r="P63" s="101"/>
    </row>
    <row r="64" spans="1:16">
      <c r="A64" s="78"/>
      <c r="B64" s="79"/>
      <c r="C64" s="40"/>
      <c r="D64" s="33"/>
      <c r="E64" s="33"/>
      <c r="F64" s="33"/>
      <c r="G64" s="33"/>
      <c r="H64" s="33"/>
      <c r="I64" s="36" t="s">
        <v>30</v>
      </c>
      <c r="J64" s="62"/>
      <c r="K64" s="54" t="s">
        <v>12</v>
      </c>
      <c r="L64" s="70"/>
      <c r="M64" s="36" t="s">
        <v>21</v>
      </c>
      <c r="N64" s="70"/>
      <c r="O64" s="18" t="s">
        <v>117</v>
      </c>
      <c r="P64" s="101"/>
    </row>
    <row r="65" spans="1:16">
      <c r="A65" s="82" t="s">
        <v>2</v>
      </c>
      <c r="B65" s="41"/>
      <c r="D65" s="33"/>
      <c r="E65" s="33"/>
      <c r="F65" s="33"/>
      <c r="G65" s="33"/>
      <c r="H65" s="33"/>
      <c r="I65" s="36"/>
      <c r="J65" s="62"/>
      <c r="K65" s="54" t="s">
        <v>13</v>
      </c>
      <c r="L65" s="70"/>
      <c r="M65" s="37" t="s">
        <v>19</v>
      </c>
      <c r="N65" s="70"/>
      <c r="O65" s="18" t="s">
        <v>118</v>
      </c>
      <c r="P65" s="101"/>
    </row>
    <row r="66" spans="1:16">
      <c r="A66" s="42"/>
      <c r="B66" s="45"/>
      <c r="C66" s="41" t="s">
        <v>3</v>
      </c>
      <c r="D66" s="33"/>
      <c r="E66" s="33"/>
      <c r="F66" s="33"/>
      <c r="G66" s="33"/>
      <c r="H66" s="33"/>
      <c r="I66" s="36"/>
      <c r="J66" s="62"/>
      <c r="K66" s="54"/>
      <c r="L66" s="70"/>
      <c r="M66" s="37" t="s">
        <v>18</v>
      </c>
      <c r="N66" s="70"/>
      <c r="O66" s="18" t="s">
        <v>119</v>
      </c>
      <c r="P66" s="101"/>
    </row>
    <row r="67" spans="1:16">
      <c r="A67" s="42" t="s">
        <v>4</v>
      </c>
      <c r="B67" s="85">
        <v>645</v>
      </c>
      <c r="C67" s="44">
        <f>B67*L73</f>
        <v>0</v>
      </c>
      <c r="D67" s="33"/>
      <c r="E67" s="33"/>
      <c r="F67" s="33"/>
      <c r="G67" s="33"/>
      <c r="H67" s="33"/>
      <c r="I67" s="36"/>
      <c r="J67" s="62"/>
      <c r="K67" s="54"/>
      <c r="L67" s="70"/>
      <c r="M67" s="36"/>
      <c r="N67" s="70"/>
      <c r="O67" s="18" t="s">
        <v>120</v>
      </c>
      <c r="P67" s="101"/>
    </row>
    <row r="68" spans="1:16">
      <c r="A68" s="42" t="s">
        <v>5</v>
      </c>
      <c r="B68" s="85">
        <v>785</v>
      </c>
      <c r="C68" s="46">
        <f>B68*N73</f>
        <v>0</v>
      </c>
      <c r="D68" s="33"/>
      <c r="E68" s="33"/>
      <c r="F68" s="33"/>
      <c r="G68" s="33"/>
      <c r="H68" s="33"/>
      <c r="I68" s="36"/>
      <c r="J68" s="62"/>
      <c r="K68" s="54"/>
      <c r="L68" s="70"/>
      <c r="M68" s="36"/>
      <c r="N68" s="70"/>
      <c r="O68" s="87"/>
      <c r="P68" s="101"/>
    </row>
    <row r="69" spans="1:16">
      <c r="A69" s="42" t="s">
        <v>127</v>
      </c>
      <c r="B69" s="85">
        <v>905</v>
      </c>
      <c r="C69" s="46">
        <f>B69*P73</f>
        <v>0</v>
      </c>
      <c r="D69" s="33"/>
      <c r="E69" s="33"/>
      <c r="F69" s="33"/>
      <c r="G69" s="33"/>
      <c r="H69" s="33"/>
      <c r="I69" s="36"/>
      <c r="J69" s="62"/>
      <c r="K69" s="54"/>
      <c r="L69" s="70"/>
      <c r="M69" s="36"/>
      <c r="N69" s="70"/>
      <c r="O69" s="87"/>
      <c r="P69" s="101"/>
    </row>
    <row r="70" spans="1:16">
      <c r="A70" s="47"/>
      <c r="B70" s="65"/>
      <c r="C70" s="46"/>
      <c r="D70" s="33"/>
      <c r="E70" s="33"/>
      <c r="F70" s="33"/>
      <c r="G70" s="33"/>
      <c r="H70" s="33"/>
      <c r="I70" s="36"/>
      <c r="J70" s="62"/>
      <c r="K70" s="54"/>
      <c r="L70" s="70"/>
      <c r="M70" s="36"/>
      <c r="N70" s="70"/>
      <c r="O70" s="87"/>
      <c r="P70" s="101"/>
    </row>
    <row r="71" spans="1:16">
      <c r="A71" s="47"/>
      <c r="B71" s="65"/>
      <c r="C71" s="49"/>
      <c r="D71" s="33"/>
      <c r="E71" s="33"/>
      <c r="F71" s="33"/>
      <c r="G71" s="33"/>
      <c r="H71" s="33"/>
      <c r="I71" s="36"/>
      <c r="J71" s="62"/>
      <c r="K71" s="54"/>
      <c r="L71" s="70"/>
      <c r="M71" s="36"/>
      <c r="N71" s="70"/>
      <c r="O71" s="87"/>
      <c r="P71" s="101"/>
    </row>
    <row r="72" spans="1:16">
      <c r="A72" s="47"/>
      <c r="B72" s="65"/>
      <c r="C72" s="49"/>
      <c r="D72" s="33"/>
      <c r="E72" s="33"/>
      <c r="F72" s="33"/>
      <c r="G72" s="33"/>
      <c r="H72" s="33"/>
      <c r="I72" s="36"/>
      <c r="J72" s="62"/>
      <c r="K72" s="54"/>
      <c r="L72" s="70"/>
      <c r="M72" s="36"/>
      <c r="N72" s="70"/>
      <c r="O72" s="87"/>
      <c r="P72" s="101"/>
    </row>
    <row r="73" spans="1:16" s="335" customFormat="1" ht="12.75" hidden="1" customHeight="1" thickBot="1">
      <c r="A73" s="355"/>
      <c r="B73" s="356"/>
      <c r="C73" s="357" t="s">
        <v>222</v>
      </c>
      <c r="D73" s="358"/>
      <c r="E73" s="358"/>
      <c r="F73" s="358"/>
      <c r="G73" s="358"/>
      <c r="H73" s="364"/>
      <c r="I73" s="365"/>
      <c r="J73" s="366">
        <f>SUM(J58:J72)</f>
        <v>0</v>
      </c>
      <c r="K73" s="359"/>
      <c r="L73" s="360">
        <f>SUM(L58:L72)</f>
        <v>0</v>
      </c>
      <c r="M73" s="367"/>
      <c r="N73" s="360">
        <f>SUM(N58:N72)</f>
        <v>0</v>
      </c>
      <c r="O73" s="362"/>
      <c r="P73" s="363">
        <f>SUM(P58:P72)</f>
        <v>0</v>
      </c>
    </row>
    <row r="74" spans="1:16" s="335" customFormat="1" ht="12.75" hidden="1" customHeight="1" thickBot="1">
      <c r="A74" s="355"/>
      <c r="B74" s="356"/>
      <c r="C74" s="368"/>
      <c r="D74" s="369"/>
      <c r="E74" s="369"/>
      <c r="F74" s="369"/>
      <c r="G74" s="369"/>
      <c r="H74" s="370"/>
      <c r="I74" s="345"/>
      <c r="J74" s="371"/>
      <c r="K74" s="345"/>
      <c r="L74" s="372"/>
      <c r="M74" s="371"/>
      <c r="N74" s="372"/>
    </row>
    <row r="75" spans="1:16" s="335" customFormat="1" ht="12.75" hidden="1" customHeight="1" thickBot="1">
      <c r="B75" s="373"/>
      <c r="D75" s="374"/>
      <c r="E75" s="374"/>
      <c r="F75" s="374"/>
      <c r="G75" s="374"/>
      <c r="H75" s="374"/>
      <c r="I75" s="345"/>
      <c r="J75" s="371"/>
      <c r="K75" s="345"/>
      <c r="L75" s="375"/>
      <c r="M75" s="345"/>
      <c r="N75" s="371"/>
      <c r="O75" s="371"/>
      <c r="P75" s="345"/>
    </row>
    <row r="76" spans="1:16" s="335" customFormat="1" hidden="1">
      <c r="C76" s="338"/>
      <c r="K76" s="376" t="s">
        <v>169</v>
      </c>
      <c r="L76" s="377" t="s">
        <v>59</v>
      </c>
      <c r="M76" s="376" t="s">
        <v>170</v>
      </c>
      <c r="N76" s="377" t="s">
        <v>60</v>
      </c>
      <c r="O76" s="376" t="s">
        <v>171</v>
      </c>
      <c r="P76" s="378" t="s">
        <v>95</v>
      </c>
    </row>
    <row r="77" spans="1:16" s="335" customFormat="1" ht="18" hidden="1" customHeight="1">
      <c r="A77" s="379" t="s">
        <v>169</v>
      </c>
      <c r="B77" s="380"/>
      <c r="C77" s="338"/>
      <c r="D77" s="339"/>
      <c r="E77" s="340"/>
      <c r="F77" s="341"/>
      <c r="G77" s="341"/>
      <c r="H77" s="341"/>
      <c r="I77" s="381"/>
      <c r="J77" s="382" t="s">
        <v>23</v>
      </c>
      <c r="K77" s="342" t="s">
        <v>67</v>
      </c>
      <c r="L77" s="158"/>
      <c r="M77" s="343" t="s">
        <v>14</v>
      </c>
      <c r="N77" s="158"/>
      <c r="O77" s="344" t="s">
        <v>111</v>
      </c>
      <c r="P77" s="383"/>
    </row>
    <row r="78" spans="1:16" s="335" customFormat="1" hidden="1">
      <c r="A78" s="379" t="s">
        <v>170</v>
      </c>
      <c r="B78" s="380"/>
      <c r="C78" s="338"/>
      <c r="D78" s="339"/>
      <c r="E78" s="340"/>
      <c r="F78" s="341"/>
      <c r="G78" s="341"/>
      <c r="H78" s="341"/>
      <c r="I78" s="343" t="s">
        <v>24</v>
      </c>
      <c r="J78" s="384"/>
      <c r="K78" s="342" t="s">
        <v>7</v>
      </c>
      <c r="L78" s="158"/>
      <c r="M78" s="343" t="s">
        <v>15</v>
      </c>
      <c r="N78" s="158"/>
      <c r="O78" s="344" t="s">
        <v>112</v>
      </c>
      <c r="P78" s="383"/>
    </row>
    <row r="79" spans="1:16" s="335" customFormat="1" ht="13.8" hidden="1">
      <c r="A79" s="336" t="s">
        <v>171</v>
      </c>
      <c r="B79" s="337"/>
      <c r="C79" s="338"/>
      <c r="D79" s="339"/>
      <c r="E79" s="340"/>
      <c r="F79" s="341"/>
      <c r="G79" s="341"/>
      <c r="H79" s="341"/>
      <c r="I79" s="343" t="s">
        <v>25</v>
      </c>
      <c r="J79" s="384"/>
      <c r="K79" s="342" t="s">
        <v>8</v>
      </c>
      <c r="L79" s="158"/>
      <c r="M79" s="343" t="s">
        <v>16</v>
      </c>
      <c r="N79" s="158"/>
      <c r="O79" s="344" t="s">
        <v>113</v>
      </c>
      <c r="P79" s="383"/>
    </row>
    <row r="80" spans="1:16" s="335" customFormat="1" ht="21.75" hidden="1" customHeight="1">
      <c r="A80" s="336"/>
      <c r="B80" s="337"/>
      <c r="C80" s="345"/>
      <c r="D80" s="339"/>
      <c r="E80" s="340"/>
      <c r="F80" s="341"/>
      <c r="G80" s="341"/>
      <c r="H80" s="341"/>
      <c r="I80" s="343" t="s">
        <v>26</v>
      </c>
      <c r="J80" s="384"/>
      <c r="K80" s="342" t="s">
        <v>9</v>
      </c>
      <c r="L80" s="158"/>
      <c r="M80" s="343" t="s">
        <v>32</v>
      </c>
      <c r="N80" s="158"/>
      <c r="O80" s="344" t="s">
        <v>114</v>
      </c>
      <c r="P80" s="383"/>
    </row>
    <row r="81" spans="1:16" s="335" customFormat="1" ht="25.5" hidden="1" customHeight="1">
      <c r="A81" s="336" t="s">
        <v>225</v>
      </c>
      <c r="B81" s="337"/>
      <c r="C81" s="345"/>
      <c r="D81" s="339"/>
      <c r="E81" s="340"/>
      <c r="F81" s="341"/>
      <c r="G81" s="341"/>
      <c r="H81" s="341"/>
      <c r="I81" s="343" t="s">
        <v>27</v>
      </c>
      <c r="J81" s="384"/>
      <c r="K81" s="385" t="s">
        <v>10</v>
      </c>
      <c r="L81" s="158"/>
      <c r="M81" s="386" t="s">
        <v>17</v>
      </c>
      <c r="N81" s="158"/>
      <c r="O81" s="344" t="s">
        <v>115</v>
      </c>
      <c r="P81" s="383"/>
    </row>
    <row r="82" spans="1:16" s="335" customFormat="1" ht="13.8" hidden="1">
      <c r="A82" s="336"/>
      <c r="B82" s="337"/>
      <c r="C82" s="347"/>
      <c r="D82" s="339"/>
      <c r="E82" s="341"/>
      <c r="F82" s="341"/>
      <c r="G82" s="341"/>
      <c r="H82" s="341"/>
      <c r="I82" s="343" t="s">
        <v>28</v>
      </c>
      <c r="J82" s="384"/>
      <c r="K82" s="342" t="s">
        <v>11</v>
      </c>
      <c r="L82" s="158"/>
      <c r="M82" s="343" t="s">
        <v>20</v>
      </c>
      <c r="N82" s="158"/>
      <c r="O82" s="344" t="s">
        <v>116</v>
      </c>
      <c r="P82" s="383"/>
    </row>
    <row r="83" spans="1:16" s="335" customFormat="1" hidden="1">
      <c r="A83" s="379" t="s">
        <v>0</v>
      </c>
      <c r="B83" s="380"/>
      <c r="C83" s="347"/>
      <c r="D83" s="341"/>
      <c r="E83" s="341"/>
      <c r="F83" s="341"/>
      <c r="G83" s="341"/>
      <c r="H83" s="341"/>
      <c r="I83" s="343" t="s">
        <v>29</v>
      </c>
      <c r="J83" s="384"/>
      <c r="K83" s="342" t="s">
        <v>12</v>
      </c>
      <c r="L83" s="159"/>
      <c r="M83" s="344" t="s">
        <v>19</v>
      </c>
      <c r="N83" s="159"/>
      <c r="O83" s="344" t="s">
        <v>117</v>
      </c>
      <c r="P83" s="387"/>
    </row>
    <row r="84" spans="1:16" s="335" customFormat="1" ht="24.75" hidden="1" customHeight="1">
      <c r="A84" s="346" t="s">
        <v>147</v>
      </c>
      <c r="B84" s="388"/>
      <c r="C84" s="349" t="s">
        <v>3</v>
      </c>
      <c r="D84" s="341"/>
      <c r="E84" s="341"/>
      <c r="F84" s="341"/>
      <c r="G84" s="341"/>
      <c r="H84" s="341"/>
      <c r="I84" s="343" t="s">
        <v>30</v>
      </c>
      <c r="J84" s="389"/>
      <c r="K84" s="342" t="s">
        <v>13</v>
      </c>
      <c r="L84" s="159"/>
      <c r="M84" s="344" t="s">
        <v>18</v>
      </c>
      <c r="N84" s="159"/>
      <c r="O84" s="344" t="s">
        <v>118</v>
      </c>
      <c r="P84" s="387"/>
    </row>
    <row r="85" spans="1:16" s="335" customFormat="1" hidden="1">
      <c r="A85" s="379" t="s">
        <v>1</v>
      </c>
      <c r="B85" s="380"/>
      <c r="C85" s="351"/>
      <c r="D85" s="341"/>
      <c r="E85" s="341"/>
      <c r="F85" s="341"/>
      <c r="G85" s="341"/>
      <c r="H85" s="341"/>
      <c r="I85" s="343"/>
      <c r="J85" s="389"/>
      <c r="K85" s="342"/>
      <c r="L85" s="159"/>
      <c r="N85" s="159"/>
      <c r="O85" s="344" t="s">
        <v>119</v>
      </c>
      <c r="P85" s="387"/>
    </row>
    <row r="86" spans="1:16" s="335" customFormat="1" ht="13.2" hidden="1" customHeight="1">
      <c r="A86" s="348" t="s">
        <v>56</v>
      </c>
      <c r="B86" s="390"/>
      <c r="C86" s="353"/>
      <c r="D86" s="341"/>
      <c r="E86" s="341"/>
      <c r="F86" s="341"/>
      <c r="G86" s="341"/>
      <c r="H86" s="341"/>
      <c r="I86" s="343"/>
      <c r="J86" s="389"/>
      <c r="K86" s="342"/>
      <c r="L86" s="159"/>
      <c r="M86" s="343"/>
      <c r="N86" s="159"/>
      <c r="O86" s="344" t="s">
        <v>120</v>
      </c>
      <c r="P86" s="387"/>
    </row>
    <row r="87" spans="1:16" s="335" customFormat="1" hidden="1">
      <c r="A87" s="379" t="s">
        <v>2</v>
      </c>
      <c r="B87" s="380"/>
      <c r="C87" s="353"/>
      <c r="D87" s="341"/>
      <c r="E87" s="341"/>
      <c r="F87" s="341"/>
      <c r="G87" s="341"/>
      <c r="H87" s="341"/>
      <c r="I87" s="343"/>
      <c r="J87" s="389"/>
      <c r="K87" s="342"/>
      <c r="L87" s="159"/>
      <c r="M87" s="343"/>
      <c r="N87" s="159"/>
      <c r="O87" s="354"/>
      <c r="P87" s="387"/>
    </row>
    <row r="88" spans="1:16" s="335" customFormat="1" hidden="1">
      <c r="A88" s="350"/>
      <c r="B88" s="352"/>
      <c r="C88" s="353"/>
      <c r="D88" s="341"/>
      <c r="E88" s="341"/>
      <c r="F88" s="341"/>
      <c r="G88" s="341"/>
      <c r="H88" s="341"/>
      <c r="I88" s="343"/>
      <c r="J88" s="389"/>
      <c r="K88" s="342"/>
      <c r="L88" s="159"/>
      <c r="M88" s="343"/>
      <c r="N88" s="159"/>
      <c r="O88" s="343"/>
      <c r="P88" s="387"/>
    </row>
    <row r="89" spans="1:16" s="335" customFormat="1" hidden="1">
      <c r="A89" s="350" t="s">
        <v>4</v>
      </c>
      <c r="B89" s="352">
        <v>645</v>
      </c>
      <c r="C89" s="353">
        <f>B89*L91</f>
        <v>0</v>
      </c>
      <c r="D89" s="341"/>
      <c r="E89" s="341"/>
      <c r="F89" s="341"/>
      <c r="G89" s="341"/>
      <c r="H89" s="341"/>
      <c r="I89" s="343"/>
      <c r="J89" s="389"/>
      <c r="K89" s="342"/>
      <c r="L89" s="159"/>
      <c r="M89" s="343"/>
      <c r="N89" s="159"/>
      <c r="O89" s="343"/>
      <c r="P89" s="387"/>
    </row>
    <row r="90" spans="1:16" s="335" customFormat="1" ht="13.8" hidden="1" thickBot="1">
      <c r="A90" s="350" t="s">
        <v>5</v>
      </c>
      <c r="B90" s="352">
        <v>785</v>
      </c>
      <c r="C90" s="353">
        <f>B90*N91</f>
        <v>0</v>
      </c>
      <c r="D90" s="341"/>
      <c r="E90" s="341"/>
      <c r="F90" s="341"/>
      <c r="G90" s="341"/>
      <c r="H90" s="341"/>
      <c r="I90" s="343"/>
      <c r="J90" s="389"/>
      <c r="K90" s="342"/>
      <c r="L90" s="159"/>
      <c r="M90" s="343"/>
      <c r="N90" s="159"/>
      <c r="O90" s="343"/>
      <c r="P90" s="387"/>
    </row>
    <row r="91" spans="1:16" s="335" customFormat="1" ht="12.75" hidden="1" customHeight="1" thickBot="1">
      <c r="A91" s="350" t="s">
        <v>127</v>
      </c>
      <c r="B91" s="352">
        <v>905</v>
      </c>
      <c r="C91" s="353">
        <f>B91*P91</f>
        <v>0</v>
      </c>
      <c r="D91" s="357" t="s">
        <v>223</v>
      </c>
      <c r="E91" s="358"/>
      <c r="F91" s="358"/>
      <c r="G91" s="358"/>
      <c r="H91" s="364"/>
      <c r="I91" s="365"/>
      <c r="J91" s="391">
        <f>SUM(J78:J90)</f>
        <v>0</v>
      </c>
      <c r="K91" s="359"/>
      <c r="L91" s="160">
        <f>SUM(L77:L90)</f>
        <v>0</v>
      </c>
      <c r="M91" s="361"/>
      <c r="N91" s="160">
        <f>SUM(N77:N90)</f>
        <v>0</v>
      </c>
      <c r="O91" s="361"/>
      <c r="P91" s="392">
        <f>SUM(P77:P90)</f>
        <v>0</v>
      </c>
    </row>
    <row r="92" spans="1:16" s="335" customFormat="1" ht="12.75" hidden="1" customHeight="1">
      <c r="B92" s="373"/>
      <c r="D92" s="374"/>
      <c r="E92" s="374"/>
      <c r="F92" s="374"/>
      <c r="G92" s="374"/>
      <c r="H92" s="374"/>
      <c r="I92" s="345"/>
      <c r="J92" s="371"/>
      <c r="K92" s="345"/>
      <c r="L92" s="375"/>
      <c r="M92" s="345"/>
      <c r="N92" s="371"/>
      <c r="O92" s="371"/>
      <c r="P92" s="345"/>
    </row>
    <row r="93" spans="1:16" s="335" customFormat="1" hidden="1"/>
    <row r="94" spans="1:16" s="335" customFormat="1" ht="13.8" hidden="1" thickBot="1"/>
    <row r="95" spans="1:16" s="335" customFormat="1" hidden="1">
      <c r="C95" s="338"/>
      <c r="K95" s="376" t="s">
        <v>169</v>
      </c>
      <c r="L95" s="377" t="s">
        <v>59</v>
      </c>
      <c r="M95" s="376" t="s">
        <v>170</v>
      </c>
      <c r="N95" s="377" t="s">
        <v>60</v>
      </c>
      <c r="O95" s="376" t="s">
        <v>171</v>
      </c>
      <c r="P95" s="378" t="s">
        <v>95</v>
      </c>
    </row>
    <row r="96" spans="1:16" s="335" customFormat="1" ht="18" hidden="1" customHeight="1">
      <c r="A96" s="379" t="s">
        <v>169</v>
      </c>
      <c r="B96" s="380"/>
      <c r="C96" s="338"/>
      <c r="D96" s="339"/>
      <c r="E96" s="340"/>
      <c r="F96" s="341"/>
      <c r="G96" s="341"/>
      <c r="H96" s="341"/>
      <c r="I96" s="381"/>
      <c r="J96" s="382" t="s">
        <v>23</v>
      </c>
      <c r="K96" s="342" t="s">
        <v>67</v>
      </c>
      <c r="L96" s="158"/>
      <c r="M96" s="343" t="s">
        <v>14</v>
      </c>
      <c r="N96" s="158"/>
      <c r="O96" s="344" t="s">
        <v>111</v>
      </c>
      <c r="P96" s="383"/>
    </row>
    <row r="97" spans="1:16" s="335" customFormat="1" hidden="1">
      <c r="A97" s="379" t="s">
        <v>170</v>
      </c>
      <c r="B97" s="380"/>
      <c r="C97" s="338"/>
      <c r="D97" s="339"/>
      <c r="E97" s="340"/>
      <c r="F97" s="341"/>
      <c r="G97" s="341"/>
      <c r="H97" s="341"/>
      <c r="I97" s="343" t="s">
        <v>24</v>
      </c>
      <c r="J97" s="384"/>
      <c r="K97" s="342" t="s">
        <v>7</v>
      </c>
      <c r="L97" s="158"/>
      <c r="M97" s="343" t="s">
        <v>15</v>
      </c>
      <c r="N97" s="158"/>
      <c r="O97" s="344" t="s">
        <v>112</v>
      </c>
      <c r="P97" s="383"/>
    </row>
    <row r="98" spans="1:16" s="335" customFormat="1" ht="13.8" hidden="1">
      <c r="A98" s="336" t="s">
        <v>171</v>
      </c>
      <c r="B98" s="337"/>
      <c r="C98" s="338"/>
      <c r="D98" s="339"/>
      <c r="E98" s="340"/>
      <c r="F98" s="341"/>
      <c r="G98" s="341"/>
      <c r="H98" s="341"/>
      <c r="I98" s="343" t="s">
        <v>25</v>
      </c>
      <c r="J98" s="384"/>
      <c r="K98" s="342" t="s">
        <v>8</v>
      </c>
      <c r="L98" s="158"/>
      <c r="M98" s="343" t="s">
        <v>16</v>
      </c>
      <c r="N98" s="158"/>
      <c r="O98" s="344" t="s">
        <v>113</v>
      </c>
      <c r="P98" s="383"/>
    </row>
    <row r="99" spans="1:16" s="335" customFormat="1" ht="21.75" hidden="1" customHeight="1">
      <c r="A99" s="336"/>
      <c r="B99" s="337"/>
      <c r="C99" s="345"/>
      <c r="D99" s="339"/>
      <c r="E99" s="340"/>
      <c r="F99" s="341"/>
      <c r="G99" s="341"/>
      <c r="H99" s="341"/>
      <c r="I99" s="343" t="s">
        <v>26</v>
      </c>
      <c r="J99" s="384"/>
      <c r="K99" s="342" t="s">
        <v>9</v>
      </c>
      <c r="L99" s="158"/>
      <c r="M99" s="343" t="s">
        <v>32</v>
      </c>
      <c r="N99" s="158"/>
      <c r="O99" s="344" t="s">
        <v>114</v>
      </c>
      <c r="P99" s="383"/>
    </row>
    <row r="100" spans="1:16" s="335" customFormat="1" ht="25.5" hidden="1" customHeight="1">
      <c r="A100" s="336" t="s">
        <v>197</v>
      </c>
      <c r="B100" s="337"/>
      <c r="C100" s="345"/>
      <c r="D100" s="339"/>
      <c r="E100" s="340"/>
      <c r="F100" s="341"/>
      <c r="G100" s="341"/>
      <c r="H100" s="341"/>
      <c r="I100" s="343" t="s">
        <v>27</v>
      </c>
      <c r="J100" s="384"/>
      <c r="K100" s="385" t="s">
        <v>10</v>
      </c>
      <c r="L100" s="158"/>
      <c r="M100" s="386" t="s">
        <v>17</v>
      </c>
      <c r="N100" s="158"/>
      <c r="O100" s="344" t="s">
        <v>115</v>
      </c>
      <c r="P100" s="383"/>
    </row>
    <row r="101" spans="1:16" s="335" customFormat="1" ht="13.8" hidden="1">
      <c r="A101" s="336"/>
      <c r="B101" s="337"/>
      <c r="C101" s="347"/>
      <c r="D101" s="339"/>
      <c r="E101" s="341"/>
      <c r="F101" s="341"/>
      <c r="G101" s="341"/>
      <c r="H101" s="341"/>
      <c r="I101" s="343" t="s">
        <v>28</v>
      </c>
      <c r="J101" s="384"/>
      <c r="K101" s="342" t="s">
        <v>11</v>
      </c>
      <c r="L101" s="158"/>
      <c r="M101" s="343" t="s">
        <v>20</v>
      </c>
      <c r="N101" s="158"/>
      <c r="O101" s="344" t="s">
        <v>116</v>
      </c>
      <c r="P101" s="383"/>
    </row>
    <row r="102" spans="1:16" s="335" customFormat="1" hidden="1">
      <c r="A102" s="379" t="s">
        <v>0</v>
      </c>
      <c r="B102" s="380"/>
      <c r="C102" s="347"/>
      <c r="D102" s="341"/>
      <c r="E102" s="341"/>
      <c r="F102" s="341"/>
      <c r="G102" s="341"/>
      <c r="H102" s="341"/>
      <c r="I102" s="343" t="s">
        <v>29</v>
      </c>
      <c r="J102" s="384"/>
      <c r="K102" s="342" t="s">
        <v>12</v>
      </c>
      <c r="L102" s="159"/>
      <c r="M102" s="344" t="s">
        <v>19</v>
      </c>
      <c r="N102" s="159"/>
      <c r="O102" s="344" t="s">
        <v>117</v>
      </c>
      <c r="P102" s="387"/>
    </row>
    <row r="103" spans="1:16" s="335" customFormat="1" ht="24.75" hidden="1" customHeight="1">
      <c r="A103" s="346" t="s">
        <v>147</v>
      </c>
      <c r="B103" s="388"/>
      <c r="C103" s="349" t="s">
        <v>3</v>
      </c>
      <c r="D103" s="341"/>
      <c r="E103" s="341"/>
      <c r="F103" s="341"/>
      <c r="G103" s="341"/>
      <c r="H103" s="341"/>
      <c r="I103" s="343" t="s">
        <v>30</v>
      </c>
      <c r="J103" s="389"/>
      <c r="K103" s="342" t="s">
        <v>13</v>
      </c>
      <c r="L103" s="159"/>
      <c r="M103" s="344" t="s">
        <v>18</v>
      </c>
      <c r="N103" s="159"/>
      <c r="O103" s="344" t="s">
        <v>118</v>
      </c>
      <c r="P103" s="387"/>
    </row>
    <row r="104" spans="1:16" s="335" customFormat="1" hidden="1">
      <c r="A104" s="379" t="s">
        <v>1</v>
      </c>
      <c r="B104" s="380"/>
      <c r="C104" s="351"/>
      <c r="D104" s="341"/>
      <c r="E104" s="341"/>
      <c r="F104" s="341"/>
      <c r="G104" s="341"/>
      <c r="H104" s="341"/>
      <c r="I104" s="343"/>
      <c r="J104" s="389"/>
      <c r="K104" s="342"/>
      <c r="L104" s="159"/>
      <c r="N104" s="159"/>
      <c r="O104" s="344" t="s">
        <v>119</v>
      </c>
      <c r="P104" s="387"/>
    </row>
    <row r="105" spans="1:16" s="335" customFormat="1" ht="13.2" hidden="1" customHeight="1">
      <c r="A105" s="348" t="s">
        <v>56</v>
      </c>
      <c r="B105" s="390"/>
      <c r="C105" s="353"/>
      <c r="D105" s="341"/>
      <c r="E105" s="341"/>
      <c r="F105" s="341"/>
      <c r="G105" s="341"/>
      <c r="H105" s="341"/>
      <c r="I105" s="343"/>
      <c r="J105" s="389"/>
      <c r="K105" s="342"/>
      <c r="L105" s="159"/>
      <c r="M105" s="343"/>
      <c r="N105" s="159"/>
      <c r="O105" s="344" t="s">
        <v>120</v>
      </c>
      <c r="P105" s="387"/>
    </row>
    <row r="106" spans="1:16" s="335" customFormat="1" hidden="1">
      <c r="A106" s="379" t="s">
        <v>2</v>
      </c>
      <c r="B106" s="380"/>
      <c r="C106" s="353"/>
      <c r="D106" s="341"/>
      <c r="E106" s="341"/>
      <c r="F106" s="341"/>
      <c r="G106" s="341"/>
      <c r="H106" s="341"/>
      <c r="I106" s="343"/>
      <c r="J106" s="389"/>
      <c r="K106" s="342"/>
      <c r="L106" s="159"/>
      <c r="M106" s="343"/>
      <c r="N106" s="159"/>
      <c r="O106" s="354"/>
      <c r="P106" s="387"/>
    </row>
    <row r="107" spans="1:16" s="335" customFormat="1" hidden="1">
      <c r="A107" s="350"/>
      <c r="B107" s="352"/>
      <c r="C107" s="353"/>
      <c r="D107" s="341"/>
      <c r="E107" s="341"/>
      <c r="F107" s="341"/>
      <c r="G107" s="341"/>
      <c r="H107" s="341"/>
      <c r="I107" s="343"/>
      <c r="J107" s="389"/>
      <c r="K107" s="342"/>
      <c r="L107" s="159"/>
      <c r="M107" s="343"/>
      <c r="N107" s="159"/>
      <c r="O107" s="343"/>
      <c r="P107" s="387"/>
    </row>
    <row r="108" spans="1:16" s="335" customFormat="1" hidden="1">
      <c r="A108" s="350" t="s">
        <v>4</v>
      </c>
      <c r="B108" s="352">
        <v>645</v>
      </c>
      <c r="C108" s="353">
        <f>B108*L110</f>
        <v>0</v>
      </c>
      <c r="D108" s="341"/>
      <c r="E108" s="341"/>
      <c r="F108" s="341"/>
      <c r="G108" s="341"/>
      <c r="H108" s="341"/>
      <c r="I108" s="343"/>
      <c r="J108" s="389"/>
      <c r="K108" s="342"/>
      <c r="L108" s="159"/>
      <c r="M108" s="343"/>
      <c r="N108" s="159"/>
      <c r="O108" s="343"/>
      <c r="P108" s="387"/>
    </row>
    <row r="109" spans="1:16" s="335" customFormat="1" ht="13.8" hidden="1" thickBot="1">
      <c r="A109" s="350" t="s">
        <v>5</v>
      </c>
      <c r="B109" s="352">
        <v>785</v>
      </c>
      <c r="C109" s="353">
        <f>B109*N110</f>
        <v>0</v>
      </c>
      <c r="D109" s="341"/>
      <c r="E109" s="341"/>
      <c r="F109" s="341"/>
      <c r="G109" s="341"/>
      <c r="H109" s="341"/>
      <c r="I109" s="343"/>
      <c r="J109" s="389"/>
      <c r="K109" s="342"/>
      <c r="L109" s="159"/>
      <c r="M109" s="343"/>
      <c r="N109" s="159"/>
      <c r="O109" s="343"/>
      <c r="P109" s="387"/>
    </row>
    <row r="110" spans="1:16" s="335" customFormat="1" ht="12.75" hidden="1" customHeight="1" thickBot="1">
      <c r="A110" s="350" t="s">
        <v>127</v>
      </c>
      <c r="B110" s="352">
        <v>905</v>
      </c>
      <c r="C110" s="353">
        <f>B110*P110</f>
        <v>0</v>
      </c>
      <c r="D110" s="357" t="s">
        <v>224</v>
      </c>
      <c r="E110" s="358"/>
      <c r="F110" s="358"/>
      <c r="G110" s="358"/>
      <c r="H110" s="364"/>
      <c r="I110" s="365"/>
      <c r="J110" s="391">
        <f>SUM(J97:J109)</f>
        <v>0</v>
      </c>
      <c r="K110" s="359"/>
      <c r="L110" s="160">
        <f>SUM(L96:L109)</f>
        <v>0</v>
      </c>
      <c r="M110" s="361"/>
      <c r="N110" s="160">
        <f>SUM(N96:N109)</f>
        <v>0</v>
      </c>
      <c r="O110" s="361"/>
      <c r="P110" s="392">
        <f>SUM(P96:P109)</f>
        <v>0</v>
      </c>
    </row>
    <row r="111" spans="1:16" s="397" customFormat="1" ht="12.75" customHeight="1">
      <c r="B111" s="393" t="s">
        <v>22</v>
      </c>
      <c r="C111" s="394"/>
    </row>
    <row r="112" spans="1:16" s="397" customFormat="1">
      <c r="B112" s="395">
        <f>SUM(C12:C14,C89:C91,C30:C32,C49:C51,C67:C69,C108:C110)</f>
        <v>0</v>
      </c>
      <c r="C112" s="396"/>
    </row>
    <row r="113" spans="1:2" s="397" customFormat="1">
      <c r="A113" s="119"/>
      <c r="B113" s="421"/>
    </row>
  </sheetData>
  <mergeCells count="57">
    <mergeCell ref="B112:C112"/>
    <mergeCell ref="A100:B100"/>
    <mergeCell ref="A81:B81"/>
    <mergeCell ref="D91:H91"/>
    <mergeCell ref="A83:B83"/>
    <mergeCell ref="A82:B82"/>
    <mergeCell ref="B111:C111"/>
    <mergeCell ref="D110:H110"/>
    <mergeCell ref="A78:B78"/>
    <mergeCell ref="A79:B79"/>
    <mergeCell ref="A86:B86"/>
    <mergeCell ref="A106:B106"/>
    <mergeCell ref="A105:B105"/>
    <mergeCell ref="A96:B96"/>
    <mergeCell ref="A103:B103"/>
    <mergeCell ref="A87:B87"/>
    <mergeCell ref="A101:B101"/>
    <mergeCell ref="A102:B102"/>
    <mergeCell ref="A104:B104"/>
    <mergeCell ref="A80:B80"/>
    <mergeCell ref="A99:B99"/>
    <mergeCell ref="C17:H17"/>
    <mergeCell ref="C18:H18"/>
    <mergeCell ref="A26:B26"/>
    <mergeCell ref="C35:H35"/>
    <mergeCell ref="A77:B77"/>
    <mergeCell ref="A40:B40"/>
    <mergeCell ref="C36:H36"/>
    <mergeCell ref="C73:H73"/>
    <mergeCell ref="C55:H55"/>
    <mergeCell ref="A39:B39"/>
    <mergeCell ref="C54:H54"/>
    <mergeCell ref="A45:B45"/>
    <mergeCell ref="A44:B44"/>
    <mergeCell ref="A43:B43"/>
    <mergeCell ref="A41:B41"/>
    <mergeCell ref="A2:B2"/>
    <mergeCell ref="A3:B3"/>
    <mergeCell ref="A4:B4"/>
    <mergeCell ref="A6:B6"/>
    <mergeCell ref="A7:B7"/>
    <mergeCell ref="A8:B8"/>
    <mergeCell ref="A59:B59"/>
    <mergeCell ref="A98:B98"/>
    <mergeCell ref="A97:B97"/>
    <mergeCell ref="A58:B58"/>
    <mergeCell ref="A57:B57"/>
    <mergeCell ref="A85:B85"/>
    <mergeCell ref="A84:B84"/>
    <mergeCell ref="A20:B20"/>
    <mergeCell ref="A21:B21"/>
    <mergeCell ref="A22:B22"/>
    <mergeCell ref="A24:B24"/>
    <mergeCell ref="A25:B25"/>
    <mergeCell ref="A63:B63"/>
    <mergeCell ref="A62:B62"/>
    <mergeCell ref="A61:B61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landscape" verticalDpi="200" r:id="rId1"/>
  <rowBreaks count="1" manualBreakCount="1">
    <brk id="9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N26"/>
  <sheetViews>
    <sheetView topLeftCell="A19" workbookViewId="0">
      <selection sqref="A1:XFD22"/>
    </sheetView>
  </sheetViews>
  <sheetFormatPr defaultRowHeight="13.2"/>
  <cols>
    <col min="13" max="13" width="12" customWidth="1"/>
  </cols>
  <sheetData>
    <row r="1" spans="1:14" s="397" customFormat="1" ht="70.5" customHeight="1" thickBot="1">
      <c r="I1" s="432" t="s">
        <v>191</v>
      </c>
      <c r="J1" s="433"/>
      <c r="K1" s="434" t="s">
        <v>191</v>
      </c>
      <c r="L1" s="433"/>
      <c r="M1" s="434" t="s">
        <v>192</v>
      </c>
      <c r="N1" s="435"/>
    </row>
    <row r="2" spans="1:14" s="397" customFormat="1">
      <c r="I2" s="436" t="s">
        <v>166</v>
      </c>
      <c r="J2" s="407"/>
      <c r="K2" s="408" t="s">
        <v>167</v>
      </c>
      <c r="L2" s="407"/>
      <c r="M2" s="408" t="s">
        <v>168</v>
      </c>
      <c r="N2" s="437"/>
    </row>
    <row r="3" spans="1:14" s="397" customFormat="1" ht="27.75" customHeight="1">
      <c r="A3" s="438" t="s">
        <v>166</v>
      </c>
      <c r="B3" s="439"/>
      <c r="C3" s="402"/>
      <c r="D3" s="403"/>
      <c r="E3" s="404"/>
      <c r="F3" s="405"/>
      <c r="G3" s="405"/>
      <c r="H3" s="405"/>
      <c r="I3" s="410" t="s">
        <v>33</v>
      </c>
      <c r="J3" s="71"/>
      <c r="K3" s="10" t="s">
        <v>45</v>
      </c>
      <c r="L3" s="71"/>
      <c r="M3" s="18" t="s">
        <v>96</v>
      </c>
      <c r="N3" s="246"/>
    </row>
    <row r="4" spans="1:14" s="397" customFormat="1" ht="13.8">
      <c r="A4" s="438" t="s">
        <v>167</v>
      </c>
      <c r="B4" s="439"/>
      <c r="C4" s="402"/>
      <c r="D4" s="403"/>
      <c r="E4" s="404"/>
      <c r="F4" s="405"/>
      <c r="G4" s="405"/>
      <c r="H4" s="405"/>
      <c r="I4" s="410" t="s">
        <v>34</v>
      </c>
      <c r="J4" s="71"/>
      <c r="K4" s="10" t="s">
        <v>46</v>
      </c>
      <c r="L4" s="71"/>
      <c r="M4" s="18" t="s">
        <v>97</v>
      </c>
      <c r="N4" s="246"/>
    </row>
    <row r="5" spans="1:14" s="397" customFormat="1" ht="13.8">
      <c r="A5" s="438" t="s">
        <v>168</v>
      </c>
      <c r="B5" s="439"/>
      <c r="C5" s="402"/>
      <c r="D5" s="403"/>
      <c r="E5" s="404"/>
      <c r="F5" s="405"/>
      <c r="G5" s="405"/>
      <c r="H5" s="405"/>
      <c r="I5" s="410" t="s">
        <v>35</v>
      </c>
      <c r="J5" s="71"/>
      <c r="K5" s="10" t="s">
        <v>47</v>
      </c>
      <c r="L5" s="71"/>
      <c r="M5" s="18" t="s">
        <v>98</v>
      </c>
      <c r="N5" s="246"/>
    </row>
    <row r="6" spans="1:14" s="397" customFormat="1" ht="13.8">
      <c r="A6" s="400" t="s">
        <v>197</v>
      </c>
      <c r="B6" s="401"/>
      <c r="C6" s="24"/>
      <c r="D6" s="403"/>
      <c r="E6" s="404"/>
      <c r="F6" s="405"/>
      <c r="G6" s="405"/>
      <c r="H6" s="405"/>
      <c r="I6" s="410" t="s">
        <v>36</v>
      </c>
      <c r="J6" s="71"/>
      <c r="K6" s="10" t="s">
        <v>48</v>
      </c>
      <c r="L6" s="71"/>
      <c r="M6" s="18" t="s">
        <v>99</v>
      </c>
      <c r="N6" s="246"/>
    </row>
    <row r="7" spans="1:14" s="397" customFormat="1" ht="24" customHeight="1">
      <c r="A7" s="411" t="s">
        <v>0</v>
      </c>
      <c r="B7" s="411"/>
      <c r="C7" s="24"/>
      <c r="D7" s="403"/>
      <c r="E7" s="405"/>
      <c r="F7" s="405"/>
      <c r="G7" s="405"/>
      <c r="H7" s="405"/>
      <c r="I7" s="440" t="s">
        <v>37</v>
      </c>
      <c r="J7" s="71"/>
      <c r="K7" s="441" t="s">
        <v>49</v>
      </c>
      <c r="L7" s="71"/>
      <c r="M7" s="18" t="s">
        <v>100</v>
      </c>
      <c r="N7" s="246"/>
    </row>
    <row r="8" spans="1:14" s="397" customFormat="1" ht="27" customHeight="1">
      <c r="A8" s="442" t="s">
        <v>164</v>
      </c>
      <c r="B8" s="443"/>
      <c r="C8" s="414"/>
      <c r="D8" s="405"/>
      <c r="E8" s="405"/>
      <c r="F8" s="405"/>
      <c r="G8" s="405"/>
      <c r="H8" s="405"/>
      <c r="I8" s="410" t="s">
        <v>38</v>
      </c>
      <c r="J8" s="71"/>
      <c r="K8" s="10" t="s">
        <v>50</v>
      </c>
      <c r="L8" s="71"/>
      <c r="M8" s="18" t="s">
        <v>101</v>
      </c>
      <c r="N8" s="246"/>
    </row>
    <row r="9" spans="1:14" s="397" customFormat="1">
      <c r="A9" s="411" t="s">
        <v>1</v>
      </c>
      <c r="B9" s="411"/>
      <c r="C9" s="414"/>
      <c r="D9" s="405"/>
      <c r="E9" s="405"/>
      <c r="F9" s="405"/>
      <c r="G9" s="405"/>
      <c r="H9" s="405"/>
      <c r="I9" s="410" t="s">
        <v>39</v>
      </c>
      <c r="J9" s="145"/>
      <c r="K9" s="10" t="s">
        <v>51</v>
      </c>
      <c r="L9" s="145"/>
      <c r="M9" s="18" t="s">
        <v>102</v>
      </c>
      <c r="N9" s="247"/>
    </row>
    <row r="10" spans="1:14" s="397" customFormat="1">
      <c r="A10" s="415" t="s">
        <v>55</v>
      </c>
      <c r="B10" s="416"/>
      <c r="C10" s="418" t="s">
        <v>3</v>
      </c>
      <c r="D10" s="405"/>
      <c r="E10" s="405"/>
      <c r="F10" s="405"/>
      <c r="G10" s="405"/>
      <c r="H10" s="405"/>
      <c r="I10" s="410" t="s">
        <v>40</v>
      </c>
      <c r="J10" s="145"/>
      <c r="K10" s="18" t="s">
        <v>52</v>
      </c>
      <c r="L10" s="145"/>
      <c r="M10" s="18" t="s">
        <v>103</v>
      </c>
      <c r="N10" s="247"/>
    </row>
    <row r="11" spans="1:14" s="397" customFormat="1">
      <c r="A11" s="417" t="s">
        <v>2</v>
      </c>
      <c r="B11" s="411"/>
      <c r="C11" s="420"/>
      <c r="D11" s="405"/>
      <c r="E11" s="405"/>
      <c r="F11" s="405"/>
      <c r="G11" s="405"/>
      <c r="H11" s="405"/>
      <c r="I11" s="410" t="s">
        <v>41</v>
      </c>
      <c r="J11" s="145"/>
      <c r="K11" s="18" t="s">
        <v>53</v>
      </c>
      <c r="L11" s="145"/>
      <c r="M11" s="18" t="s">
        <v>104</v>
      </c>
      <c r="N11" s="247"/>
    </row>
    <row r="12" spans="1:14" s="397" customFormat="1">
      <c r="A12" s="125"/>
      <c r="C12" s="127"/>
      <c r="D12" s="405"/>
      <c r="E12" s="405"/>
      <c r="F12" s="405"/>
      <c r="G12" s="405"/>
      <c r="H12" s="405"/>
      <c r="I12" s="410" t="s">
        <v>42</v>
      </c>
      <c r="J12" s="145"/>
      <c r="K12" s="10" t="s">
        <v>54</v>
      </c>
      <c r="L12" s="145"/>
      <c r="M12" s="18" t="s">
        <v>105</v>
      </c>
      <c r="N12" s="247"/>
    </row>
    <row r="13" spans="1:14" s="397" customFormat="1">
      <c r="A13" s="125" t="s">
        <v>4</v>
      </c>
      <c r="B13" s="126">
        <v>1590</v>
      </c>
      <c r="C13" s="127">
        <f>B13*J22</f>
        <v>0</v>
      </c>
      <c r="D13" s="405"/>
      <c r="E13" s="405"/>
      <c r="F13" s="405"/>
      <c r="G13" s="405"/>
      <c r="H13" s="405"/>
      <c r="I13" s="410" t="s">
        <v>43</v>
      </c>
      <c r="J13" s="145"/>
      <c r="K13" s="10"/>
      <c r="L13" s="145"/>
      <c r="M13" s="18" t="s">
        <v>134</v>
      </c>
      <c r="N13" s="247"/>
    </row>
    <row r="14" spans="1:14" s="397" customFormat="1">
      <c r="A14" s="125" t="s">
        <v>5</v>
      </c>
      <c r="B14" s="126">
        <v>1790</v>
      </c>
      <c r="C14" s="127">
        <f>B14*L22</f>
        <v>0</v>
      </c>
      <c r="D14" s="405"/>
      <c r="E14" s="405"/>
      <c r="F14" s="405"/>
      <c r="G14" s="405"/>
      <c r="H14" s="405"/>
      <c r="I14" s="410" t="s">
        <v>44</v>
      </c>
      <c r="J14" s="145"/>
      <c r="K14" s="10"/>
      <c r="L14" s="145"/>
      <c r="M14" s="18" t="s">
        <v>135</v>
      </c>
      <c r="N14" s="247"/>
    </row>
    <row r="15" spans="1:14" s="397" customFormat="1">
      <c r="A15" s="125" t="s">
        <v>127</v>
      </c>
      <c r="B15" s="126">
        <v>2290</v>
      </c>
      <c r="C15" s="127">
        <f>B15*N22</f>
        <v>0</v>
      </c>
      <c r="D15" s="405"/>
      <c r="E15" s="405"/>
      <c r="F15" s="405"/>
      <c r="G15" s="405"/>
      <c r="H15" s="405"/>
      <c r="I15" s="410"/>
      <c r="J15" s="145"/>
      <c r="K15" s="10"/>
      <c r="L15" s="145"/>
      <c r="M15" s="18" t="s">
        <v>136</v>
      </c>
      <c r="N15" s="247"/>
    </row>
    <row r="16" spans="1:14" s="397" customFormat="1">
      <c r="A16" s="119"/>
      <c r="B16" s="421"/>
      <c r="I16" s="410"/>
      <c r="J16" s="145"/>
      <c r="K16" s="10"/>
      <c r="L16" s="145"/>
      <c r="M16" s="18" t="s">
        <v>137</v>
      </c>
      <c r="N16" s="247"/>
    </row>
    <row r="17" spans="2:14" s="397" customFormat="1">
      <c r="B17" s="405"/>
      <c r="C17" s="444"/>
      <c r="I17" s="410"/>
      <c r="J17" s="145"/>
      <c r="K17" s="10"/>
      <c r="L17" s="145"/>
      <c r="M17" s="18" t="s">
        <v>106</v>
      </c>
      <c r="N17" s="247"/>
    </row>
    <row r="18" spans="2:14" s="397" customFormat="1">
      <c r="B18" s="405"/>
      <c r="C18" s="444"/>
      <c r="I18" s="410"/>
      <c r="J18" s="145"/>
      <c r="K18" s="10"/>
      <c r="L18" s="145"/>
      <c r="M18" s="10" t="s">
        <v>107</v>
      </c>
      <c r="N18" s="247"/>
    </row>
    <row r="19" spans="2:14" s="397" customFormat="1">
      <c r="B19" s="405"/>
      <c r="C19" s="444"/>
      <c r="I19" s="410"/>
      <c r="J19" s="145"/>
      <c r="K19" s="10"/>
      <c r="L19" s="145"/>
      <c r="M19" s="10"/>
      <c r="N19" s="247"/>
    </row>
    <row r="20" spans="2:14" s="397" customFormat="1">
      <c r="B20" s="405"/>
      <c r="C20" s="444"/>
      <c r="I20" s="410"/>
      <c r="J20" s="145"/>
      <c r="K20" s="10"/>
      <c r="L20" s="145"/>
      <c r="M20" s="10"/>
      <c r="N20" s="247"/>
    </row>
    <row r="21" spans="2:14" s="397" customFormat="1" ht="13.8" thickBot="1">
      <c r="B21" s="405"/>
      <c r="C21" s="444"/>
      <c r="I21" s="410"/>
      <c r="J21" s="145"/>
      <c r="K21" s="10"/>
      <c r="L21" s="145"/>
      <c r="M21" s="10"/>
      <c r="N21" s="247"/>
    </row>
    <row r="22" spans="2:14" s="397" customFormat="1" ht="13.8" thickBot="1">
      <c r="B22" s="405"/>
      <c r="C22" s="423" t="s">
        <v>165</v>
      </c>
      <c r="D22" s="424"/>
      <c r="E22" s="424"/>
      <c r="F22" s="424"/>
      <c r="G22" s="424"/>
      <c r="H22" s="424"/>
      <c r="I22" s="425"/>
      <c r="J22" s="77">
        <f>SUM(J3:J21)</f>
        <v>0</v>
      </c>
      <c r="K22" s="426"/>
      <c r="L22" s="77">
        <f>SUM(L3:L21)</f>
        <v>0</v>
      </c>
      <c r="M22" s="445"/>
      <c r="N22" s="144">
        <f>SUM(N3:N21)</f>
        <v>0</v>
      </c>
    </row>
    <row r="25" spans="2:14" s="29" customFormat="1" ht="12.75" customHeight="1">
      <c r="B25" s="275" t="s">
        <v>22</v>
      </c>
      <c r="C25" s="276"/>
    </row>
    <row r="26" spans="2:14" s="29" customFormat="1">
      <c r="B26" s="273">
        <f>SUM(C13:C15)</f>
        <v>0</v>
      </c>
      <c r="C26" s="274"/>
    </row>
  </sheetData>
  <mergeCells count="12">
    <mergeCell ref="A8:B8"/>
    <mergeCell ref="A9:B9"/>
    <mergeCell ref="A3:B3"/>
    <mergeCell ref="A4:B4"/>
    <mergeCell ref="A5:B5"/>
    <mergeCell ref="A6:B6"/>
    <mergeCell ref="A7:B7"/>
    <mergeCell ref="C22:H22"/>
    <mergeCell ref="B26:C26"/>
    <mergeCell ref="B25:C25"/>
    <mergeCell ref="A10:B10"/>
    <mergeCell ref="A11:B11"/>
  </mergeCells>
  <phoneticPr fontId="3" type="noConversion"/>
  <pageMargins left="0.75" right="0.75" top="1" bottom="1" header="0.5" footer="0.5"/>
  <pageSetup paperSize="9" scale="56" orientation="landscape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J43"/>
  <sheetViews>
    <sheetView workbookViewId="0">
      <selection activeCell="J24" sqref="J24"/>
    </sheetView>
  </sheetViews>
  <sheetFormatPr defaultRowHeight="13.2"/>
  <sheetData>
    <row r="1" spans="1:10" s="29" customFormat="1" ht="15.75" customHeight="1">
      <c r="A1" s="310" t="s">
        <v>183</v>
      </c>
      <c r="B1" s="311"/>
      <c r="C1" s="30"/>
      <c r="D1" s="31"/>
      <c r="E1" s="32"/>
      <c r="F1" s="33"/>
      <c r="G1" s="33"/>
      <c r="H1" s="33"/>
      <c r="I1" s="53" t="s">
        <v>183</v>
      </c>
      <c r="J1" s="95"/>
    </row>
    <row r="2" spans="1:10" s="29" customFormat="1">
      <c r="A2" s="310"/>
      <c r="B2" s="311"/>
      <c r="C2" s="30"/>
      <c r="D2" s="31"/>
      <c r="E2" s="32"/>
      <c r="F2" s="33"/>
      <c r="G2" s="33"/>
      <c r="H2" s="33"/>
      <c r="I2" s="54"/>
      <c r="J2" s="96"/>
    </row>
    <row r="3" spans="1:10" s="29" customFormat="1">
      <c r="A3" s="310"/>
      <c r="B3" s="311"/>
      <c r="C3" s="30"/>
      <c r="D3" s="31"/>
      <c r="E3" s="32"/>
      <c r="F3" s="33"/>
      <c r="G3" s="33"/>
      <c r="H3" s="33"/>
      <c r="I3" s="54"/>
      <c r="J3" s="96"/>
    </row>
    <row r="4" spans="1:10" s="29" customFormat="1" ht="13.8">
      <c r="A4" s="291"/>
      <c r="B4" s="292"/>
      <c r="C4" s="30"/>
      <c r="D4" s="31"/>
      <c r="E4" s="32"/>
      <c r="F4" s="33"/>
      <c r="G4" s="33"/>
      <c r="H4" s="33"/>
      <c r="I4" s="54"/>
      <c r="J4" s="96"/>
    </row>
    <row r="5" spans="1:10" s="29" customFormat="1" ht="13.8">
      <c r="A5" s="291" t="s">
        <v>129</v>
      </c>
      <c r="B5" s="292"/>
      <c r="C5" s="38"/>
      <c r="D5" s="31"/>
      <c r="E5" s="32"/>
      <c r="F5" s="33"/>
      <c r="G5" s="33"/>
      <c r="H5" s="33"/>
      <c r="I5" s="54"/>
      <c r="J5" s="96"/>
    </row>
    <row r="6" spans="1:10" s="29" customFormat="1" ht="16.5" customHeight="1">
      <c r="A6" s="293" t="s">
        <v>0</v>
      </c>
      <c r="B6" s="293"/>
      <c r="C6" s="38"/>
      <c r="D6" s="31"/>
      <c r="E6" s="33"/>
      <c r="F6" s="33"/>
      <c r="G6" s="33"/>
      <c r="H6" s="33"/>
      <c r="I6" s="54"/>
      <c r="J6" s="96"/>
    </row>
    <row r="7" spans="1:10" s="29" customFormat="1" ht="27.75" customHeight="1">
      <c r="A7" s="294" t="s">
        <v>184</v>
      </c>
      <c r="B7" s="295"/>
      <c r="C7" s="40"/>
      <c r="D7" s="33"/>
      <c r="E7" s="33"/>
      <c r="F7" s="33"/>
      <c r="G7" s="33"/>
      <c r="H7" s="33"/>
      <c r="I7" s="54"/>
      <c r="J7" s="96"/>
    </row>
    <row r="8" spans="1:10" s="29" customFormat="1">
      <c r="A8" s="293" t="s">
        <v>1</v>
      </c>
      <c r="B8" s="293"/>
      <c r="C8" s="40"/>
      <c r="D8" s="33"/>
      <c r="E8" s="33"/>
      <c r="F8" s="33"/>
      <c r="G8" s="33"/>
      <c r="H8" s="33"/>
      <c r="I8" s="54"/>
      <c r="J8" s="97"/>
    </row>
    <row r="9" spans="1:10" s="29" customFormat="1">
      <c r="A9" s="296" t="s">
        <v>55</v>
      </c>
      <c r="B9" s="297"/>
      <c r="D9" s="33"/>
      <c r="E9" s="33"/>
      <c r="F9" s="33"/>
      <c r="G9" s="33"/>
      <c r="H9" s="33"/>
      <c r="I9" s="54"/>
      <c r="J9" s="97"/>
    </row>
    <row r="10" spans="1:10" s="29" customFormat="1">
      <c r="A10" s="300" t="s">
        <v>2</v>
      </c>
      <c r="B10" s="293"/>
      <c r="C10" s="41" t="s">
        <v>3</v>
      </c>
      <c r="D10" s="33"/>
      <c r="E10" s="33"/>
      <c r="F10" s="33"/>
      <c r="G10" s="33"/>
      <c r="H10" s="33"/>
      <c r="I10" s="54"/>
      <c r="J10" s="97"/>
    </row>
    <row r="11" spans="1:10" s="29" customFormat="1">
      <c r="A11" s="42"/>
      <c r="B11" s="112"/>
      <c r="C11" s="44"/>
      <c r="D11" s="33"/>
      <c r="E11" s="33"/>
      <c r="F11" s="33"/>
      <c r="G11" s="33"/>
      <c r="H11" s="33"/>
      <c r="I11" s="54"/>
      <c r="J11" s="97"/>
    </row>
    <row r="12" spans="1:10" s="29" customFormat="1">
      <c r="A12" s="42"/>
      <c r="B12" s="85"/>
      <c r="C12" s="46"/>
      <c r="D12" s="33"/>
      <c r="E12" s="33"/>
      <c r="F12" s="33"/>
      <c r="G12" s="33"/>
      <c r="H12" s="33"/>
      <c r="I12" s="54"/>
      <c r="J12" s="97"/>
    </row>
    <row r="13" spans="1:10" s="29" customFormat="1">
      <c r="A13" s="42"/>
      <c r="B13" s="85"/>
      <c r="C13" s="46"/>
      <c r="D13" s="33"/>
      <c r="E13" s="33"/>
      <c r="F13" s="33"/>
      <c r="G13" s="33"/>
      <c r="H13" s="33"/>
      <c r="I13" s="54"/>
      <c r="J13" s="97"/>
    </row>
    <row r="14" spans="1:10" s="29" customFormat="1">
      <c r="A14" s="42" t="s">
        <v>127</v>
      </c>
      <c r="B14" s="112">
        <v>460</v>
      </c>
      <c r="C14" s="46">
        <f>B14*J18</f>
        <v>0</v>
      </c>
      <c r="D14" s="33"/>
      <c r="E14" s="33"/>
      <c r="F14" s="33"/>
      <c r="G14" s="33"/>
      <c r="H14" s="33"/>
      <c r="I14" s="54"/>
      <c r="J14" s="97"/>
    </row>
    <row r="15" spans="1:10" s="29" customFormat="1">
      <c r="A15" s="47"/>
      <c r="B15" s="86"/>
      <c r="C15" s="49"/>
      <c r="D15" s="33"/>
      <c r="E15" s="33"/>
      <c r="F15" s="33"/>
      <c r="G15" s="33"/>
      <c r="H15" s="33"/>
      <c r="I15" s="54"/>
      <c r="J15" s="97"/>
    </row>
    <row r="16" spans="1:10" s="29" customFormat="1">
      <c r="A16" s="47"/>
      <c r="B16" s="86"/>
      <c r="C16" s="49"/>
      <c r="D16" s="33"/>
      <c r="E16" s="33"/>
      <c r="F16" s="33"/>
      <c r="G16" s="33"/>
      <c r="H16" s="33"/>
      <c r="I16" s="54"/>
      <c r="J16" s="97"/>
    </row>
    <row r="17" spans="1:10" s="29" customFormat="1" ht="13.8" thickBot="1">
      <c r="A17" s="47"/>
      <c r="B17" s="86"/>
      <c r="C17" s="49"/>
      <c r="D17" s="33"/>
      <c r="E17" s="33"/>
      <c r="F17" s="33"/>
      <c r="G17" s="33"/>
      <c r="H17" s="33"/>
      <c r="I17" s="54"/>
      <c r="J17" s="97"/>
    </row>
    <row r="18" spans="1:10" s="29" customFormat="1" ht="13.5" customHeight="1" thickBot="1">
      <c r="A18" s="47"/>
      <c r="B18" s="86"/>
      <c r="C18" s="288" t="s">
        <v>185</v>
      </c>
      <c r="D18" s="289"/>
      <c r="E18" s="289"/>
      <c r="F18" s="289"/>
      <c r="G18" s="289"/>
      <c r="H18" s="290"/>
      <c r="I18" s="55"/>
      <c r="J18" s="98">
        <f>SUM(J1:J17)</f>
        <v>0</v>
      </c>
    </row>
    <row r="19" spans="1:10" s="29" customFormat="1" ht="45.75" customHeight="1" thickBot="1">
      <c r="B19" s="33"/>
      <c r="C19" s="325"/>
      <c r="D19" s="326"/>
      <c r="E19" s="326"/>
      <c r="F19" s="326"/>
      <c r="G19" s="326"/>
      <c r="H19" s="327"/>
    </row>
    <row r="21" spans="1:10" ht="13.8" thickBot="1"/>
    <row r="22" spans="1:10" s="29" customFormat="1" ht="15.75" customHeight="1">
      <c r="A22" s="310" t="s">
        <v>186</v>
      </c>
      <c r="B22" s="311"/>
      <c r="C22" s="30"/>
      <c r="D22" s="31"/>
      <c r="E22" s="32"/>
      <c r="F22" s="33"/>
      <c r="G22" s="33"/>
      <c r="H22" s="33"/>
      <c r="I22" s="53" t="s">
        <v>186</v>
      </c>
      <c r="J22" s="95"/>
    </row>
    <row r="23" spans="1:10" s="29" customFormat="1">
      <c r="A23" s="310"/>
      <c r="B23" s="311"/>
      <c r="C23" s="30"/>
      <c r="D23" s="31"/>
      <c r="E23" s="32"/>
      <c r="F23" s="33"/>
      <c r="G23" s="33"/>
      <c r="H23" s="33"/>
      <c r="I23" s="54"/>
      <c r="J23" s="96"/>
    </row>
    <row r="24" spans="1:10" s="29" customFormat="1">
      <c r="A24" s="310"/>
      <c r="B24" s="311"/>
      <c r="C24" s="30"/>
      <c r="D24" s="31"/>
      <c r="E24" s="32"/>
      <c r="F24" s="33"/>
      <c r="G24" s="33"/>
      <c r="H24" s="33"/>
      <c r="I24" s="54"/>
      <c r="J24" s="96"/>
    </row>
    <row r="25" spans="1:10" s="29" customFormat="1" ht="13.8">
      <c r="A25" s="291"/>
      <c r="B25" s="292"/>
      <c r="C25" s="30"/>
      <c r="D25" s="31"/>
      <c r="E25" s="32"/>
      <c r="F25" s="33"/>
      <c r="G25" s="33"/>
      <c r="H25" s="33"/>
      <c r="I25" s="54"/>
      <c r="J25" s="96"/>
    </row>
    <row r="26" spans="1:10" s="29" customFormat="1" ht="13.8">
      <c r="A26" s="291" t="s">
        <v>187</v>
      </c>
      <c r="B26" s="292"/>
      <c r="C26" s="38"/>
      <c r="D26" s="31"/>
      <c r="E26" s="32"/>
      <c r="F26" s="33"/>
      <c r="G26" s="33"/>
      <c r="H26" s="33"/>
      <c r="I26" s="54"/>
      <c r="J26" s="96"/>
    </row>
    <row r="27" spans="1:10" s="29" customFormat="1" ht="16.5" customHeight="1">
      <c r="A27" s="293" t="s">
        <v>0</v>
      </c>
      <c r="B27" s="293"/>
      <c r="C27" s="38"/>
      <c r="D27" s="31"/>
      <c r="E27" s="33"/>
      <c r="F27" s="33"/>
      <c r="G27" s="33"/>
      <c r="H27" s="33"/>
      <c r="I27" s="54"/>
      <c r="J27" s="96"/>
    </row>
    <row r="28" spans="1:10" s="29" customFormat="1" ht="27.75" customHeight="1">
      <c r="A28" s="294" t="s">
        <v>188</v>
      </c>
      <c r="B28" s="295"/>
      <c r="C28" s="40"/>
      <c r="D28" s="33"/>
      <c r="E28" s="33"/>
      <c r="F28" s="33"/>
      <c r="G28" s="33"/>
      <c r="H28" s="33"/>
      <c r="I28" s="54"/>
      <c r="J28" s="96"/>
    </row>
    <row r="29" spans="1:10" s="29" customFormat="1">
      <c r="A29" s="293" t="s">
        <v>1</v>
      </c>
      <c r="B29" s="293"/>
      <c r="C29" s="40"/>
      <c r="D29" s="33"/>
      <c r="E29" s="33"/>
      <c r="F29" s="33"/>
      <c r="G29" s="33"/>
      <c r="H29" s="33"/>
      <c r="I29" s="54"/>
      <c r="J29" s="97"/>
    </row>
    <row r="30" spans="1:10" s="29" customFormat="1">
      <c r="A30" s="296" t="s">
        <v>189</v>
      </c>
      <c r="B30" s="297"/>
      <c r="D30" s="33"/>
      <c r="E30" s="33"/>
      <c r="F30" s="33"/>
      <c r="G30" s="33"/>
      <c r="H30" s="33"/>
      <c r="I30" s="54"/>
      <c r="J30" s="97"/>
    </row>
    <row r="31" spans="1:10" s="29" customFormat="1">
      <c r="A31" s="300" t="s">
        <v>2</v>
      </c>
      <c r="B31" s="293"/>
      <c r="C31" s="41" t="s">
        <v>3</v>
      </c>
      <c r="D31" s="33"/>
      <c r="E31" s="33"/>
      <c r="F31" s="33"/>
      <c r="G31" s="33"/>
      <c r="H31" s="33"/>
      <c r="I31" s="54"/>
      <c r="J31" s="97"/>
    </row>
    <row r="32" spans="1:10" s="29" customFormat="1">
      <c r="A32" s="42"/>
      <c r="B32" s="112"/>
      <c r="C32" s="44"/>
      <c r="D32" s="33"/>
      <c r="E32" s="33"/>
      <c r="F32" s="33"/>
      <c r="G32" s="33"/>
      <c r="H32" s="33"/>
      <c r="I32" s="54"/>
      <c r="J32" s="97"/>
    </row>
    <row r="33" spans="1:10" s="29" customFormat="1">
      <c r="A33" s="42"/>
      <c r="B33" s="85"/>
      <c r="C33" s="46"/>
      <c r="D33" s="33"/>
      <c r="E33" s="33"/>
      <c r="F33" s="33"/>
      <c r="G33" s="33"/>
      <c r="H33" s="33"/>
      <c r="I33" s="54"/>
      <c r="J33" s="97"/>
    </row>
    <row r="34" spans="1:10" s="29" customFormat="1">
      <c r="A34" s="42"/>
      <c r="B34" s="85"/>
      <c r="C34" s="46"/>
      <c r="D34" s="33"/>
      <c r="E34" s="33"/>
      <c r="F34" s="33"/>
      <c r="G34" s="33"/>
      <c r="H34" s="33"/>
      <c r="I34" s="54"/>
      <c r="J34" s="97"/>
    </row>
    <row r="35" spans="1:10" s="29" customFormat="1">
      <c r="A35" s="42" t="s">
        <v>127</v>
      </c>
      <c r="B35" s="112">
        <v>460</v>
      </c>
      <c r="C35" s="46">
        <f>B35*J39</f>
        <v>0</v>
      </c>
      <c r="D35" s="33"/>
      <c r="E35" s="33"/>
      <c r="F35" s="33"/>
      <c r="G35" s="33"/>
      <c r="H35" s="33"/>
      <c r="I35" s="54"/>
      <c r="J35" s="97"/>
    </row>
    <row r="36" spans="1:10" s="29" customFormat="1">
      <c r="A36" s="47"/>
      <c r="B36" s="86"/>
      <c r="C36" s="49"/>
      <c r="D36" s="33"/>
      <c r="E36" s="33"/>
      <c r="F36" s="33"/>
      <c r="G36" s="33"/>
      <c r="H36" s="33"/>
      <c r="I36" s="54"/>
      <c r="J36" s="97"/>
    </row>
    <row r="37" spans="1:10" s="29" customFormat="1">
      <c r="A37" s="47"/>
      <c r="B37" s="86"/>
      <c r="C37" s="49"/>
      <c r="D37" s="33"/>
      <c r="E37" s="33"/>
      <c r="F37" s="33"/>
      <c r="G37" s="33"/>
      <c r="H37" s="33"/>
      <c r="I37" s="54"/>
      <c r="J37" s="97"/>
    </row>
    <row r="38" spans="1:10" s="29" customFormat="1" ht="13.8" thickBot="1">
      <c r="A38" s="47"/>
      <c r="B38" s="86"/>
      <c r="C38" s="49"/>
      <c r="D38" s="33"/>
      <c r="E38" s="33"/>
      <c r="F38" s="33"/>
      <c r="G38" s="33"/>
      <c r="H38" s="33"/>
      <c r="I38" s="54"/>
      <c r="J38" s="97"/>
    </row>
    <row r="39" spans="1:10" s="29" customFormat="1" ht="13.5" customHeight="1" thickBot="1">
      <c r="A39" s="47"/>
      <c r="B39" s="86"/>
      <c r="C39" s="288" t="s">
        <v>190</v>
      </c>
      <c r="D39" s="289"/>
      <c r="E39" s="289"/>
      <c r="F39" s="289"/>
      <c r="G39" s="289"/>
      <c r="H39" s="290"/>
      <c r="I39" s="55"/>
      <c r="J39" s="98">
        <f>SUM(J22:J38)</f>
        <v>0</v>
      </c>
    </row>
    <row r="40" spans="1:10" s="29" customFormat="1" ht="44.25" customHeight="1" thickBot="1">
      <c r="B40" s="33"/>
      <c r="C40" s="325"/>
      <c r="D40" s="326"/>
      <c r="E40" s="326"/>
      <c r="F40" s="326"/>
      <c r="G40" s="326"/>
      <c r="H40" s="327"/>
    </row>
    <row r="41" spans="1:10" ht="13.8" thickBot="1"/>
    <row r="42" spans="1:10" s="29" customFormat="1">
      <c r="C42" s="328" t="s">
        <v>22</v>
      </c>
      <c r="D42" s="329"/>
    </row>
    <row r="43" spans="1:10" s="29" customFormat="1" ht="13.8" thickBot="1">
      <c r="C43" s="323">
        <f>SUM(C14,C35)</f>
        <v>0</v>
      </c>
      <c r="D43" s="324"/>
    </row>
  </sheetData>
  <mergeCells count="26">
    <mergeCell ref="C19:H19"/>
    <mergeCell ref="A5:B5"/>
    <mergeCell ref="A6:B6"/>
    <mergeCell ref="A7:B7"/>
    <mergeCell ref="A8:B8"/>
    <mergeCell ref="A9:B9"/>
    <mergeCell ref="C18:H18"/>
    <mergeCell ref="A10:B10"/>
    <mergeCell ref="A1:B1"/>
    <mergeCell ref="A2:B2"/>
    <mergeCell ref="A3:B3"/>
    <mergeCell ref="A4:B4"/>
    <mergeCell ref="A27:B27"/>
    <mergeCell ref="A22:B22"/>
    <mergeCell ref="A28:B28"/>
    <mergeCell ref="A29:B29"/>
    <mergeCell ref="C42:D42"/>
    <mergeCell ref="A23:B23"/>
    <mergeCell ref="A24:B24"/>
    <mergeCell ref="A25:B25"/>
    <mergeCell ref="A26:B26"/>
    <mergeCell ref="C43:D43"/>
    <mergeCell ref="A30:B30"/>
    <mergeCell ref="A31:B31"/>
    <mergeCell ref="C39:H39"/>
    <mergeCell ref="C40:H40"/>
  </mergeCells>
  <phoneticPr fontId="3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C00000"/>
  </sheetPr>
  <dimension ref="A1:AC22"/>
  <sheetViews>
    <sheetView view="pageBreakPreview" topLeftCell="G1" zoomScale="115" zoomScaleNormal="75" zoomScaleSheetLayoutView="115" workbookViewId="0">
      <selection activeCell="W8" sqref="W8"/>
    </sheetView>
  </sheetViews>
  <sheetFormatPr defaultRowHeight="13.2"/>
  <cols>
    <col min="3" max="3" width="12.21875" customWidth="1"/>
    <col min="9" max="9" width="11.5546875" customWidth="1"/>
    <col min="10" max="11" width="7.44140625" customWidth="1"/>
    <col min="12" max="12" width="6.44140625" customWidth="1"/>
    <col min="13" max="13" width="13.33203125" customWidth="1"/>
    <col min="14" max="14" width="10.33203125" customWidth="1"/>
    <col min="15" max="15" width="5" customWidth="1"/>
    <col min="16" max="16" width="10" customWidth="1"/>
    <col min="17" max="17" width="5.6640625" customWidth="1"/>
    <col min="18" max="18" width="6" customWidth="1"/>
    <col min="19" max="19" width="4.21875" customWidth="1"/>
    <col min="20" max="20" width="7.33203125" customWidth="1"/>
    <col min="21" max="21" width="10.109375" customWidth="1"/>
    <col min="22" max="22" width="8.5546875" customWidth="1"/>
    <col min="23" max="23" width="11.44140625" customWidth="1"/>
    <col min="24" max="24" width="4.88671875" customWidth="1"/>
    <col min="25" max="25" width="4.33203125" customWidth="1"/>
    <col min="26" max="26" width="3.33203125" customWidth="1"/>
    <col min="27" max="27" width="7" customWidth="1"/>
    <col min="28" max="28" width="6.88671875" customWidth="1"/>
    <col min="29" max="29" width="6.21875" customWidth="1"/>
  </cols>
  <sheetData>
    <row r="1" spans="1:29" ht="16.5" customHeight="1">
      <c r="A1" s="29"/>
      <c r="B1" s="29"/>
      <c r="C1" s="30"/>
      <c r="D1" s="31"/>
      <c r="E1" s="32"/>
      <c r="F1" s="33"/>
      <c r="G1" s="33"/>
      <c r="H1" s="33"/>
      <c r="I1" s="53" t="s">
        <v>88</v>
      </c>
      <c r="J1" s="94" t="s">
        <v>210</v>
      </c>
      <c r="K1" s="157" t="s">
        <v>92</v>
      </c>
      <c r="L1" s="161" t="s">
        <v>193</v>
      </c>
      <c r="M1" s="165" t="s">
        <v>132</v>
      </c>
      <c r="N1" s="169" t="s">
        <v>93</v>
      </c>
      <c r="O1" s="173" t="s">
        <v>94</v>
      </c>
      <c r="P1" s="94" t="s">
        <v>89</v>
      </c>
      <c r="Q1" s="94" t="s">
        <v>210</v>
      </c>
      <c r="R1" s="157" t="s">
        <v>92</v>
      </c>
      <c r="S1" s="161" t="s">
        <v>193</v>
      </c>
      <c r="T1" s="165" t="s">
        <v>132</v>
      </c>
      <c r="U1" s="169" t="s">
        <v>93</v>
      </c>
      <c r="V1" s="173" t="s">
        <v>94</v>
      </c>
      <c r="W1" s="94" t="s">
        <v>126</v>
      </c>
      <c r="X1" s="94" t="s">
        <v>210</v>
      </c>
      <c r="Y1" s="157" t="s">
        <v>92</v>
      </c>
      <c r="Z1" s="161" t="s">
        <v>193</v>
      </c>
      <c r="AA1" s="165" t="s">
        <v>132</v>
      </c>
      <c r="AB1" s="169" t="s">
        <v>93</v>
      </c>
      <c r="AC1" s="173" t="s">
        <v>94</v>
      </c>
    </row>
    <row r="2" spans="1:29">
      <c r="A2" s="29"/>
      <c r="B2" s="29"/>
      <c r="C2" s="30"/>
      <c r="D2" s="31"/>
      <c r="E2" s="32"/>
      <c r="F2" s="33"/>
      <c r="G2" s="33"/>
      <c r="H2" s="33"/>
      <c r="I2" s="54" t="s">
        <v>234</v>
      </c>
      <c r="J2" s="137"/>
      <c r="K2" s="158"/>
      <c r="L2" s="162"/>
      <c r="M2" s="71"/>
      <c r="N2" s="71"/>
      <c r="O2" s="71"/>
      <c r="P2" s="36" t="s">
        <v>234</v>
      </c>
      <c r="Q2" s="137"/>
      <c r="R2" s="158"/>
      <c r="S2" s="162"/>
      <c r="T2" s="166"/>
      <c r="U2" s="170"/>
      <c r="V2" s="174"/>
      <c r="W2" s="18" t="s">
        <v>111</v>
      </c>
      <c r="X2" s="137"/>
      <c r="Y2" s="158"/>
      <c r="Z2" s="162"/>
      <c r="AA2" s="166"/>
      <c r="AB2" s="170"/>
      <c r="AC2" s="177"/>
    </row>
    <row r="3" spans="1:29">
      <c r="A3" s="308" t="s">
        <v>88</v>
      </c>
      <c r="B3" s="309"/>
      <c r="C3" s="30"/>
      <c r="D3" s="31"/>
      <c r="E3" s="32"/>
      <c r="F3" s="33"/>
      <c r="G3" s="33"/>
      <c r="H3" s="33"/>
      <c r="I3" s="54" t="s">
        <v>8</v>
      </c>
      <c r="J3" s="137"/>
      <c r="K3" s="158"/>
      <c r="L3" s="162"/>
      <c r="M3" s="71"/>
      <c r="N3" s="71"/>
      <c r="O3" s="71"/>
      <c r="P3" s="36" t="s">
        <v>68</v>
      </c>
      <c r="Q3" s="137"/>
      <c r="R3" s="158"/>
      <c r="S3" s="162"/>
      <c r="T3" s="166"/>
      <c r="U3" s="170"/>
      <c r="V3" s="174"/>
      <c r="W3" s="18" t="s">
        <v>112</v>
      </c>
      <c r="X3" s="137"/>
      <c r="Y3" s="158"/>
      <c r="Z3" s="162"/>
      <c r="AA3" s="166"/>
      <c r="AB3" s="170"/>
      <c r="AC3" s="177"/>
    </row>
    <row r="4" spans="1:29">
      <c r="A4" s="308" t="s">
        <v>89</v>
      </c>
      <c r="B4" s="309"/>
      <c r="C4" s="30"/>
      <c r="D4" s="31"/>
      <c r="E4" s="32"/>
      <c r="F4" s="33"/>
      <c r="G4" s="33"/>
      <c r="H4" s="33"/>
      <c r="I4" s="54" t="s">
        <v>9</v>
      </c>
      <c r="J4" s="137"/>
      <c r="K4" s="158"/>
      <c r="L4" s="162"/>
      <c r="M4" s="71"/>
      <c r="N4" s="71"/>
      <c r="O4" s="71"/>
      <c r="P4" s="36" t="s">
        <v>69</v>
      </c>
      <c r="Q4" s="137"/>
      <c r="R4" s="158"/>
      <c r="S4" s="162"/>
      <c r="T4" s="166"/>
      <c r="U4" s="170"/>
      <c r="V4" s="174"/>
      <c r="W4" s="18" t="s">
        <v>234</v>
      </c>
      <c r="X4" s="137"/>
      <c r="Y4" s="158"/>
      <c r="Z4" s="162"/>
      <c r="AA4" s="166"/>
      <c r="AB4" s="170"/>
      <c r="AC4" s="177"/>
    </row>
    <row r="5" spans="1:29" ht="13.8">
      <c r="A5" s="291" t="s">
        <v>126</v>
      </c>
      <c r="B5" s="292"/>
      <c r="C5" s="38"/>
      <c r="D5" s="31"/>
      <c r="E5" s="32"/>
      <c r="F5" s="33"/>
      <c r="G5" s="33"/>
      <c r="H5" s="33"/>
      <c r="I5" s="54" t="s">
        <v>70</v>
      </c>
      <c r="J5" s="137"/>
      <c r="K5" s="158"/>
      <c r="L5" s="162"/>
      <c r="M5" s="71"/>
      <c r="N5" s="71"/>
      <c r="O5" s="71"/>
      <c r="P5" s="36" t="s">
        <v>71</v>
      </c>
      <c r="Q5" s="137"/>
      <c r="R5" s="158"/>
      <c r="S5" s="162"/>
      <c r="T5" s="166"/>
      <c r="U5" s="170"/>
      <c r="V5" s="174"/>
      <c r="W5" s="18" t="s">
        <v>114</v>
      </c>
      <c r="X5" s="137"/>
      <c r="Y5" s="158"/>
      <c r="Z5" s="162"/>
      <c r="AA5" s="166"/>
      <c r="AB5" s="170"/>
      <c r="AC5" s="177"/>
    </row>
    <row r="6" spans="1:29" ht="13.8">
      <c r="A6" s="291"/>
      <c r="B6" s="292"/>
      <c r="C6" s="38"/>
      <c r="D6" s="31"/>
      <c r="E6" s="33"/>
      <c r="F6" s="33"/>
      <c r="G6" s="33"/>
      <c r="H6" s="33"/>
      <c r="I6" s="54" t="s">
        <v>12</v>
      </c>
      <c r="J6" s="137"/>
      <c r="K6" s="158"/>
      <c r="L6" s="162"/>
      <c r="M6" s="71"/>
      <c r="N6" s="71"/>
      <c r="O6" s="71"/>
      <c r="P6" s="36" t="s">
        <v>17</v>
      </c>
      <c r="Q6" s="137"/>
      <c r="R6" s="158"/>
      <c r="S6" s="162"/>
      <c r="T6" s="166"/>
      <c r="U6" s="170"/>
      <c r="V6" s="174"/>
      <c r="W6" s="18" t="s">
        <v>115</v>
      </c>
      <c r="X6" s="137"/>
      <c r="Y6" s="158"/>
      <c r="Z6" s="162"/>
      <c r="AA6" s="166"/>
      <c r="AB6" s="170"/>
      <c r="AC6" s="177"/>
    </row>
    <row r="7" spans="1:29">
      <c r="A7" s="293" t="s">
        <v>0</v>
      </c>
      <c r="B7" s="293"/>
      <c r="C7" s="40"/>
      <c r="D7" s="33"/>
      <c r="E7" s="33"/>
      <c r="F7" s="33"/>
      <c r="G7" s="33"/>
      <c r="H7" s="33"/>
      <c r="I7" s="54" t="s">
        <v>72</v>
      </c>
      <c r="J7" s="137"/>
      <c r="K7" s="158"/>
      <c r="L7" s="162"/>
      <c r="M7" s="71"/>
      <c r="N7" s="71"/>
      <c r="O7" s="71"/>
      <c r="P7" s="36" t="s">
        <v>234</v>
      </c>
      <c r="Q7" s="137"/>
      <c r="R7" s="158"/>
      <c r="S7" s="162"/>
      <c r="T7" s="166"/>
      <c r="U7" s="170"/>
      <c r="V7" s="174"/>
      <c r="W7" s="18" t="s">
        <v>116</v>
      </c>
      <c r="X7" s="137"/>
      <c r="Y7" s="158"/>
      <c r="Z7" s="162"/>
      <c r="AA7" s="166"/>
      <c r="AB7" s="170"/>
      <c r="AC7" s="177"/>
    </row>
    <row r="8" spans="1:29" ht="26.25" customHeight="1">
      <c r="A8" s="294" t="s">
        <v>57</v>
      </c>
      <c r="B8" s="295"/>
      <c r="C8" s="40"/>
      <c r="D8" s="33"/>
      <c r="E8" s="33"/>
      <c r="F8" s="33"/>
      <c r="G8" s="33"/>
      <c r="H8" s="33"/>
      <c r="I8" s="54" t="s">
        <v>234</v>
      </c>
      <c r="J8" s="137"/>
      <c r="K8" s="159"/>
      <c r="L8" s="163"/>
      <c r="M8" s="145"/>
      <c r="N8" s="145"/>
      <c r="O8" s="145"/>
      <c r="P8" s="36" t="s">
        <v>73</v>
      </c>
      <c r="Q8" s="137"/>
      <c r="R8" s="159"/>
      <c r="S8" s="163"/>
      <c r="T8" s="167"/>
      <c r="U8" s="171"/>
      <c r="V8" s="175"/>
      <c r="W8" s="18" t="s">
        <v>234</v>
      </c>
      <c r="X8" s="137"/>
      <c r="Y8" s="159"/>
      <c r="Z8" s="163"/>
      <c r="AA8" s="167"/>
      <c r="AB8" s="171"/>
      <c r="AC8" s="178"/>
    </row>
    <row r="9" spans="1:29">
      <c r="A9" s="293" t="s">
        <v>1</v>
      </c>
      <c r="B9" s="293"/>
      <c r="C9" s="29"/>
      <c r="D9" s="33"/>
      <c r="E9" s="33"/>
      <c r="F9" s="33"/>
      <c r="G9" s="33"/>
      <c r="H9" s="33"/>
      <c r="I9" s="54" t="s">
        <v>74</v>
      </c>
      <c r="J9" s="137"/>
      <c r="K9" s="159"/>
      <c r="L9" s="163"/>
      <c r="M9" s="145"/>
      <c r="N9" s="145"/>
      <c r="O9" s="145"/>
      <c r="P9" s="37" t="s">
        <v>234</v>
      </c>
      <c r="Q9" s="137"/>
      <c r="R9" s="159"/>
      <c r="S9" s="163"/>
      <c r="T9" s="167"/>
      <c r="U9" s="171"/>
      <c r="V9" s="175"/>
      <c r="W9" s="18" t="s">
        <v>118</v>
      </c>
      <c r="X9" s="137"/>
      <c r="Y9" s="159"/>
      <c r="Z9" s="163"/>
      <c r="AA9" s="167"/>
      <c r="AB9" s="171"/>
      <c r="AC9" s="178"/>
    </row>
    <row r="10" spans="1:29">
      <c r="A10" s="296" t="s">
        <v>75</v>
      </c>
      <c r="B10" s="297"/>
      <c r="C10" s="29"/>
      <c r="D10" s="33"/>
      <c r="E10" s="33"/>
      <c r="F10" s="33"/>
      <c r="G10" s="33"/>
      <c r="H10" s="33"/>
      <c r="I10" s="54"/>
      <c r="J10" s="137"/>
      <c r="K10" s="159"/>
      <c r="L10" s="163"/>
      <c r="M10" s="167"/>
      <c r="N10" s="171"/>
      <c r="O10" s="145"/>
      <c r="P10" s="37" t="s">
        <v>18</v>
      </c>
      <c r="Q10" s="137"/>
      <c r="R10" s="159"/>
      <c r="S10" s="163"/>
      <c r="T10" s="167"/>
      <c r="U10" s="171"/>
      <c r="V10" s="175"/>
      <c r="W10" s="18" t="s">
        <v>119</v>
      </c>
      <c r="X10" s="137"/>
      <c r="Y10" s="159"/>
      <c r="Z10" s="163"/>
      <c r="AA10" s="167"/>
      <c r="AB10" s="171"/>
      <c r="AC10" s="178"/>
    </row>
    <row r="11" spans="1:29">
      <c r="A11" s="300" t="s">
        <v>2</v>
      </c>
      <c r="B11" s="293"/>
      <c r="C11" s="41" t="s">
        <v>3</v>
      </c>
      <c r="D11" s="33"/>
      <c r="E11" s="33"/>
      <c r="F11" s="33"/>
      <c r="G11" s="33"/>
      <c r="H11" s="33"/>
      <c r="I11" s="54"/>
      <c r="J11" s="137"/>
      <c r="K11" s="159"/>
      <c r="L11" s="163"/>
      <c r="M11" s="167"/>
      <c r="N11" s="171"/>
      <c r="O11" s="175"/>
      <c r="P11" s="36"/>
      <c r="Q11" s="137"/>
      <c r="R11" s="159"/>
      <c r="S11" s="163"/>
      <c r="T11" s="167"/>
      <c r="U11" s="171"/>
      <c r="V11" s="175"/>
      <c r="W11" s="18" t="s">
        <v>120</v>
      </c>
      <c r="X11" s="137"/>
      <c r="Y11" s="159"/>
      <c r="Z11" s="163"/>
      <c r="AA11" s="167"/>
      <c r="AB11" s="171"/>
      <c r="AC11" s="178"/>
    </row>
    <row r="12" spans="1:29">
      <c r="A12" s="42"/>
      <c r="B12" s="85"/>
      <c r="C12" s="44"/>
      <c r="D12" s="33"/>
      <c r="E12" s="33"/>
      <c r="F12" s="33"/>
      <c r="G12" s="33"/>
      <c r="H12" s="33"/>
      <c r="I12" s="54"/>
      <c r="J12" s="137"/>
      <c r="K12" s="159"/>
      <c r="L12" s="163"/>
      <c r="M12" s="167"/>
      <c r="N12" s="171"/>
      <c r="O12" s="175"/>
      <c r="P12" s="36"/>
      <c r="Q12" s="137"/>
      <c r="R12" s="159"/>
      <c r="S12" s="163"/>
      <c r="T12" s="167"/>
      <c r="U12" s="171"/>
      <c r="V12" s="175"/>
      <c r="W12" s="87"/>
      <c r="X12" s="137"/>
      <c r="Y12" s="159"/>
      <c r="Z12" s="163"/>
      <c r="AA12" s="167"/>
      <c r="AB12" s="171"/>
      <c r="AC12" s="178"/>
    </row>
    <row r="13" spans="1:29">
      <c r="A13" s="42" t="s">
        <v>4</v>
      </c>
      <c r="B13" s="126">
        <v>490</v>
      </c>
      <c r="C13" s="46">
        <f>B13*(J16+K16+L16+M16+N16+O16)</f>
        <v>0</v>
      </c>
      <c r="D13" s="33"/>
      <c r="E13" s="33"/>
      <c r="F13" s="33"/>
      <c r="G13" s="33"/>
      <c r="H13" s="33"/>
      <c r="I13" s="54"/>
      <c r="J13" s="137"/>
      <c r="K13" s="159"/>
      <c r="L13" s="163"/>
      <c r="M13" s="167"/>
      <c r="N13" s="171"/>
      <c r="O13" s="175"/>
      <c r="P13" s="36"/>
      <c r="Q13" s="137"/>
      <c r="R13" s="159"/>
      <c r="S13" s="163"/>
      <c r="T13" s="167"/>
      <c r="U13" s="171"/>
      <c r="V13" s="175"/>
      <c r="W13" s="87"/>
      <c r="X13" s="137"/>
      <c r="Y13" s="159"/>
      <c r="Z13" s="163"/>
      <c r="AA13" s="167"/>
      <c r="AB13" s="171"/>
      <c r="AC13" s="178"/>
    </row>
    <row r="14" spans="1:29">
      <c r="A14" s="42" t="s">
        <v>5</v>
      </c>
      <c r="B14" s="126">
        <v>581</v>
      </c>
      <c r="C14" s="46">
        <f>B14*(Q16+R16+S16+T16+U16+V16)</f>
        <v>0</v>
      </c>
      <c r="D14" s="33"/>
      <c r="E14" s="33"/>
      <c r="F14" s="33"/>
      <c r="G14" s="33"/>
      <c r="H14" s="33"/>
      <c r="I14" s="54"/>
      <c r="J14" s="137"/>
      <c r="K14" s="159"/>
      <c r="L14" s="163"/>
      <c r="M14" s="167"/>
      <c r="N14" s="171"/>
      <c r="O14" s="175"/>
      <c r="P14" s="36"/>
      <c r="Q14" s="137"/>
      <c r="R14" s="159"/>
      <c r="S14" s="163"/>
      <c r="T14" s="167"/>
      <c r="U14" s="171"/>
      <c r="V14" s="175"/>
      <c r="W14" s="87"/>
      <c r="X14" s="137"/>
      <c r="Y14" s="159"/>
      <c r="Z14" s="163"/>
      <c r="AA14" s="167"/>
      <c r="AB14" s="171"/>
      <c r="AC14" s="178"/>
    </row>
    <row r="15" spans="1:29" ht="13.8" thickBot="1">
      <c r="A15" s="42" t="s">
        <v>127</v>
      </c>
      <c r="B15" s="126">
        <v>656</v>
      </c>
      <c r="C15" s="46">
        <f>B15*(X16+Y16+Z16+AA16+AB16+AC16)</f>
        <v>0</v>
      </c>
      <c r="D15" s="33"/>
      <c r="E15" s="33"/>
      <c r="F15" s="33"/>
      <c r="G15" s="33"/>
      <c r="H15" s="33"/>
      <c r="I15" s="54"/>
      <c r="J15" s="137"/>
      <c r="K15" s="159"/>
      <c r="L15" s="163"/>
      <c r="M15" s="167"/>
      <c r="N15" s="171"/>
      <c r="O15" s="175"/>
      <c r="P15" s="36"/>
      <c r="Q15" s="137"/>
      <c r="R15" s="159"/>
      <c r="S15" s="163"/>
      <c r="T15" s="167"/>
      <c r="U15" s="171"/>
      <c r="V15" s="175"/>
      <c r="W15" s="87"/>
      <c r="X15" s="137"/>
      <c r="Y15" s="159"/>
      <c r="Z15" s="163"/>
      <c r="AA15" s="167"/>
      <c r="AB15" s="171"/>
      <c r="AC15" s="178"/>
    </row>
    <row r="16" spans="1:29" ht="13.8" thickBot="1">
      <c r="A16" s="47"/>
      <c r="B16" s="86"/>
      <c r="C16" s="288" t="s">
        <v>131</v>
      </c>
      <c r="D16" s="289"/>
      <c r="E16" s="289"/>
      <c r="F16" s="289"/>
      <c r="G16" s="289"/>
      <c r="H16" s="289"/>
      <c r="I16" s="55"/>
      <c r="J16" s="140">
        <f t="shared" ref="J16:O16" si="0">SUM(J2:J15)</f>
        <v>0</v>
      </c>
      <c r="K16" s="160">
        <f t="shared" si="0"/>
        <v>0</v>
      </c>
      <c r="L16" s="164">
        <f t="shared" si="0"/>
        <v>0</v>
      </c>
      <c r="M16" s="168">
        <f t="shared" si="0"/>
        <v>0</v>
      </c>
      <c r="N16" s="172">
        <f t="shared" si="0"/>
        <v>0</v>
      </c>
      <c r="O16" s="176">
        <f t="shared" si="0"/>
        <v>0</v>
      </c>
      <c r="P16" s="57"/>
      <c r="Q16" s="140">
        <f t="shared" ref="Q16:V16" si="1">SUM(Q2:Q15)</f>
        <v>0</v>
      </c>
      <c r="R16" s="160">
        <f t="shared" si="1"/>
        <v>0</v>
      </c>
      <c r="S16" s="164">
        <f t="shared" si="1"/>
        <v>0</v>
      </c>
      <c r="T16" s="168">
        <f t="shared" si="1"/>
        <v>0</v>
      </c>
      <c r="U16" s="172">
        <f t="shared" si="1"/>
        <v>0</v>
      </c>
      <c r="V16" s="176">
        <f t="shared" si="1"/>
        <v>0</v>
      </c>
      <c r="W16" s="57"/>
      <c r="X16" s="140">
        <f t="shared" ref="X16:AC16" si="2">SUM(X2:X15)</f>
        <v>0</v>
      </c>
      <c r="Y16" s="160">
        <f t="shared" si="2"/>
        <v>0</v>
      </c>
      <c r="Z16" s="164">
        <f t="shared" si="2"/>
        <v>0</v>
      </c>
      <c r="AA16" s="168">
        <f t="shared" si="2"/>
        <v>0</v>
      </c>
      <c r="AB16" s="172">
        <f t="shared" si="2"/>
        <v>0</v>
      </c>
      <c r="AC16" s="179">
        <f t="shared" si="2"/>
        <v>0</v>
      </c>
    </row>
    <row r="17" spans="1:14" ht="13.8" thickBot="1">
      <c r="A17" s="47"/>
      <c r="B17" s="86"/>
      <c r="C17" s="325"/>
      <c r="D17" s="333"/>
      <c r="E17" s="333"/>
      <c r="F17" s="333"/>
      <c r="G17" s="333"/>
      <c r="H17" s="334"/>
      <c r="I17" s="29"/>
      <c r="J17" s="29"/>
      <c r="K17" s="29"/>
      <c r="L17" s="29"/>
    </row>
    <row r="19" spans="1:14" ht="13.5" customHeight="1">
      <c r="A19" s="47"/>
      <c r="B19" s="86"/>
      <c r="C19" s="106"/>
      <c r="D19" s="106"/>
      <c r="E19" s="106"/>
      <c r="F19" s="106"/>
      <c r="G19" s="106"/>
      <c r="H19" s="106"/>
      <c r="I19" s="38"/>
      <c r="J19" s="123"/>
      <c r="K19" s="38"/>
      <c r="L19" s="123"/>
      <c r="M19" s="38"/>
      <c r="N19" s="123"/>
    </row>
    <row r="20" spans="1:14" s="29" customFormat="1" ht="12.75" customHeight="1">
      <c r="B20" s="331" t="s">
        <v>22</v>
      </c>
      <c r="C20" s="331"/>
    </row>
    <row r="21" spans="1:14" s="29" customFormat="1">
      <c r="B21" s="332">
        <f>SUM(C13:C15)</f>
        <v>0</v>
      </c>
      <c r="C21" s="332"/>
    </row>
    <row r="22" spans="1:14">
      <c r="A22" s="47"/>
      <c r="B22" s="86"/>
      <c r="C22" s="330"/>
      <c r="D22" s="330"/>
      <c r="E22" s="330"/>
      <c r="F22" s="330"/>
      <c r="G22" s="330"/>
      <c r="H22" s="330"/>
      <c r="I22" s="29"/>
      <c r="J22" s="29"/>
      <c r="K22" s="29"/>
      <c r="L22" s="29"/>
    </row>
  </sheetData>
  <mergeCells count="14">
    <mergeCell ref="A3:B3"/>
    <mergeCell ref="A4:B4"/>
    <mergeCell ref="A5:B5"/>
    <mergeCell ref="A6:B6"/>
    <mergeCell ref="A11:B11"/>
    <mergeCell ref="A7:B7"/>
    <mergeCell ref="A8:B8"/>
    <mergeCell ref="A9:B9"/>
    <mergeCell ref="A10:B10"/>
    <mergeCell ref="C22:H22"/>
    <mergeCell ref="B20:C20"/>
    <mergeCell ref="B21:C21"/>
    <mergeCell ref="C17:H17"/>
    <mergeCell ref="C16:H16"/>
  </mergeCells>
  <phoneticPr fontId="3" type="noConversion"/>
  <pageMargins left="0.75" right="0.75" top="1" bottom="1" header="0.5" footer="0.5"/>
  <pageSetup paperSize="9" scale="45" orientation="landscape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Блузки </vt:lpstr>
      <vt:lpstr>Юбки </vt:lpstr>
      <vt:lpstr>Сарафаны</vt:lpstr>
      <vt:lpstr>Жилеты джемперы футр</vt:lpstr>
      <vt:lpstr>Жакеты</vt:lpstr>
      <vt:lpstr>Джемперы дев.</vt:lpstr>
      <vt:lpstr>брюки</vt:lpstr>
      <vt:lpstr>бабочки</vt:lpstr>
      <vt:lpstr>физ-ра</vt:lpstr>
      <vt:lpstr>Сумма по всем листам</vt:lpstr>
      <vt:lpstr>Сарафаны!Область_печати</vt:lpstr>
    </vt:vector>
  </TitlesOfParts>
  <Company>marusya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msemashko</dc:creator>
  <cp:lastModifiedBy>O</cp:lastModifiedBy>
  <cp:lastPrinted>2016-04-26T09:25:31Z</cp:lastPrinted>
  <dcterms:created xsi:type="dcterms:W3CDTF">2011-02-09T15:30:13Z</dcterms:created>
  <dcterms:modified xsi:type="dcterms:W3CDTF">2018-05-16T12:27:36Z</dcterms:modified>
</cp:coreProperties>
</file>