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632" yWindow="-204" windowWidth="13296" windowHeight="10452" tabRatio="699"/>
  </bookViews>
  <sheets>
    <sheet name="Сорочки мал. " sheetId="13" r:id="rId1"/>
    <sheet name=" Жилет,джемп.2-х нит.футр с эл." sheetId="29" r:id="rId2"/>
    <sheet name="Жакеты " sheetId="30" r:id="rId3"/>
    <sheet name="брюки" sheetId="32" r:id="rId4"/>
    <sheet name="джемперы" sheetId="33" r:id="rId5"/>
    <sheet name="бабочки" sheetId="34" r:id="rId6"/>
    <sheet name="Физ-ра!" sheetId="28" r:id="rId7"/>
    <sheet name="сумма заказа по всем листам" sheetId="35" r:id="rId8"/>
  </sheets>
  <definedNames>
    <definedName name="_xlnm.Print_Area" localSheetId="4">джемперы!$A$1:$W$127</definedName>
    <definedName name="_xlnm.Print_Area" localSheetId="2">'Жакеты '!$A$1:$T$79</definedName>
    <definedName name="_xlnm.Print_Area" localSheetId="6">'Физ-ра!'!$A$1:$AC$22</definedName>
  </definedNames>
  <calcPr calcId="124519"/>
</workbook>
</file>

<file path=xl/calcChain.xml><?xml version="1.0" encoding="utf-8"?>
<calcChain xmlns="http://schemas.openxmlformats.org/spreadsheetml/2006/main">
  <c r="C126" i="33"/>
  <c r="U80"/>
  <c r="S80"/>
  <c r="O80"/>
  <c r="K80"/>
  <c r="C69" i="30" l="1"/>
  <c r="C68"/>
  <c r="C67"/>
  <c r="C21" i="13" l="1"/>
  <c r="K100" i="33" l="1"/>
  <c r="X17" i="28" l="1"/>
  <c r="Q17"/>
  <c r="J17"/>
  <c r="Q100" i="33" l="1"/>
  <c r="N100"/>
  <c r="T80"/>
  <c r="P80"/>
  <c r="L80"/>
  <c r="P76" i="30" l="1"/>
  <c r="Q76"/>
  <c r="J76"/>
  <c r="K76"/>
  <c r="M76"/>
  <c r="Y17" i="28"/>
  <c r="R17"/>
  <c r="T17"/>
  <c r="U17"/>
  <c r="V17"/>
  <c r="S17"/>
  <c r="K17"/>
  <c r="L17"/>
  <c r="M17"/>
  <c r="N17"/>
  <c r="O17"/>
  <c r="N76" i="30"/>
  <c r="J83" i="29"/>
  <c r="C77" s="1"/>
  <c r="L48" i="32"/>
  <c r="C40" s="1"/>
  <c r="J122" i="33"/>
  <c r="C116" s="1"/>
  <c r="J39" i="34"/>
  <c r="C35"/>
  <c r="J18"/>
  <c r="C14"/>
  <c r="C43" s="1"/>
  <c r="P122" i="33"/>
  <c r="C118" s="1"/>
  <c r="M122"/>
  <c r="C117" s="1"/>
  <c r="P100"/>
  <c r="C100" s="1"/>
  <c r="M100"/>
  <c r="C99" s="1"/>
  <c r="J100"/>
  <c r="C98" s="1"/>
  <c r="R80"/>
  <c r="C80" s="1"/>
  <c r="N80"/>
  <c r="C79" s="1"/>
  <c r="J80"/>
  <c r="C78" s="1"/>
  <c r="N59"/>
  <c r="C59" s="1"/>
  <c r="L59"/>
  <c r="C58" s="1"/>
  <c r="J59"/>
  <c r="C57" s="1"/>
  <c r="N39"/>
  <c r="C39" s="1"/>
  <c r="L39"/>
  <c r="C38" s="1"/>
  <c r="J39"/>
  <c r="C37" s="1"/>
  <c r="N18"/>
  <c r="C18" s="1"/>
  <c r="L18"/>
  <c r="C17" s="1"/>
  <c r="J18"/>
  <c r="C16" s="1"/>
  <c r="J48" i="32"/>
  <c r="C39" s="1"/>
  <c r="N23"/>
  <c r="L23"/>
  <c r="C14" s="1"/>
  <c r="J23"/>
  <c r="C13" s="1"/>
  <c r="N52" i="30"/>
  <c r="C39" s="1"/>
  <c r="L52"/>
  <c r="C38" s="1"/>
  <c r="J52"/>
  <c r="C37" s="1"/>
  <c r="N22"/>
  <c r="C13" s="1"/>
  <c r="L22"/>
  <c r="C12" s="1"/>
  <c r="J22"/>
  <c r="C11" s="1"/>
  <c r="N83" i="29"/>
  <c r="C79" s="1"/>
  <c r="L83"/>
  <c r="C78" s="1"/>
  <c r="N63"/>
  <c r="C59" s="1"/>
  <c r="L63"/>
  <c r="C58" s="1"/>
  <c r="J63"/>
  <c r="C57" s="1"/>
  <c r="N42"/>
  <c r="C37" s="1"/>
  <c r="L42"/>
  <c r="C36" s="1"/>
  <c r="J42"/>
  <c r="C35" s="1"/>
  <c r="N20"/>
  <c r="C15" s="1"/>
  <c r="L20"/>
  <c r="C14" s="1"/>
  <c r="J20"/>
  <c r="C13" s="1"/>
  <c r="P17" i="13"/>
  <c r="C13" s="1"/>
  <c r="N17"/>
  <c r="C12" s="1"/>
  <c r="L17"/>
  <c r="C11" s="1"/>
  <c r="AA17" i="28"/>
  <c r="AB17"/>
  <c r="AC17"/>
  <c r="Z17"/>
  <c r="J13" i="13"/>
  <c r="C15" i="28" l="1"/>
  <c r="C16"/>
  <c r="C14"/>
  <c r="C20" s="1"/>
  <c r="E2" i="35" s="1"/>
  <c r="C52" i="32"/>
  <c r="C88" i="29"/>
  <c r="C72" i="30" l="1"/>
</calcChain>
</file>

<file path=xl/sharedStrings.xml><?xml version="1.0" encoding="utf-8"?>
<sst xmlns="http://schemas.openxmlformats.org/spreadsheetml/2006/main" count="875" uniqueCount="233">
  <si>
    <t>Состав ткани</t>
  </si>
  <si>
    <t>вид ткани</t>
  </si>
  <si>
    <t>цена</t>
  </si>
  <si>
    <t>заказано</t>
  </si>
  <si>
    <t>3 сет -</t>
  </si>
  <si>
    <t>4 сет -</t>
  </si>
  <si>
    <t>122,128-60</t>
  </si>
  <si>
    <t>122,128-64</t>
  </si>
  <si>
    <t>134,140-64</t>
  </si>
  <si>
    <t>140,146-68</t>
  </si>
  <si>
    <t>140,146-72</t>
  </si>
  <si>
    <t>152,158-80</t>
  </si>
  <si>
    <t>170,176-84</t>
  </si>
  <si>
    <t>152,158-76</t>
  </si>
  <si>
    <t>164-84</t>
  </si>
  <si>
    <t>134-72</t>
  </si>
  <si>
    <t>128,134-68</t>
  </si>
  <si>
    <t>140,146-76</t>
  </si>
  <si>
    <t>3 сет</t>
  </si>
  <si>
    <t>164-80</t>
  </si>
  <si>
    <t>152-68</t>
  </si>
  <si>
    <t>152,158-72</t>
  </si>
  <si>
    <t>164-76</t>
  </si>
  <si>
    <t>164,170-80</t>
  </si>
  <si>
    <t>2 сет</t>
  </si>
  <si>
    <t>92-52</t>
  </si>
  <si>
    <t>футр</t>
  </si>
  <si>
    <t>98-52-48</t>
  </si>
  <si>
    <t>104-52-48</t>
  </si>
  <si>
    <t>110-52-48</t>
  </si>
  <si>
    <t>104-56-51</t>
  </si>
  <si>
    <t>110-56-51</t>
  </si>
  <si>
    <t>116-56-51</t>
  </si>
  <si>
    <t>110-60-54</t>
  </si>
  <si>
    <t>116-60-54</t>
  </si>
  <si>
    <t>текстиль</t>
  </si>
  <si>
    <t>трикотаж</t>
  </si>
  <si>
    <t>92% хлопок, 8% лайкра</t>
  </si>
  <si>
    <t>80% хлопок, 20% П/Э</t>
  </si>
  <si>
    <t>122,128-60-30</t>
  </si>
  <si>
    <t>122,128-64-31</t>
  </si>
  <si>
    <t>134,140-64-31</t>
  </si>
  <si>
    <t>134,140-68-32</t>
  </si>
  <si>
    <t>146-68-32</t>
  </si>
  <si>
    <t>146-72-33</t>
  </si>
  <si>
    <t>152-76-34</t>
  </si>
  <si>
    <t>158,164-76-34</t>
  </si>
  <si>
    <t>152-80-35</t>
  </si>
  <si>
    <t>158,164-80-35</t>
  </si>
  <si>
    <t>170-84-36</t>
  </si>
  <si>
    <t>164-84-36</t>
  </si>
  <si>
    <t>4 сет</t>
  </si>
  <si>
    <t xml:space="preserve">3 сет </t>
  </si>
  <si>
    <t xml:space="preserve">Сорочка мал. </t>
  </si>
  <si>
    <t xml:space="preserve">жилет мал. </t>
  </si>
  <si>
    <t>Элегантный жилет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Безупречно сочетается с сорочками и джемперами из коллекции.</t>
  </si>
  <si>
    <t>Элегантный джемпер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Безупречно сочетается с сорочками и джемперами из коллекции.</t>
  </si>
  <si>
    <t xml:space="preserve">Джемпер для мальчика </t>
  </si>
  <si>
    <t xml:space="preserve">Незаменимая вещь на все случаи жизни. Уютный, удобный, практичный. Жакет  выполнен из нового поколения футра (трикотажного полотна с петельками с изнаночной стороны), сочетающего в себе  комфорт для целого дня занятий и представительный вид элегантной деловой одежды. </t>
  </si>
  <si>
    <t>1 47050 3</t>
  </si>
  <si>
    <t>1 47050 4</t>
  </si>
  <si>
    <t>1 41055 3</t>
  </si>
  <si>
    <t>1 41055 4</t>
  </si>
  <si>
    <t>1 21418 3</t>
  </si>
  <si>
    <t>1 21418 4</t>
  </si>
  <si>
    <t>1 21420 3</t>
  </si>
  <si>
    <t>1 21420 4</t>
  </si>
  <si>
    <t>1 21423 3</t>
  </si>
  <si>
    <t>1 21423 4</t>
  </si>
  <si>
    <t>1 21426 3</t>
  </si>
  <si>
    <t>1 21429 3</t>
  </si>
  <si>
    <t>1 21429 4</t>
  </si>
  <si>
    <t>1 21430 3</t>
  </si>
  <si>
    <t>1 21430 4</t>
  </si>
  <si>
    <t>1 21433 3</t>
  </si>
  <si>
    <t>1 21433 4</t>
  </si>
  <si>
    <t>1 22027 3</t>
  </si>
  <si>
    <t>1 22027 4</t>
  </si>
  <si>
    <t>желтый</t>
  </si>
  <si>
    <t>зеленый</t>
  </si>
  <si>
    <t>оранжевый</t>
  </si>
  <si>
    <t>5 сет</t>
  </si>
  <si>
    <t>170,176-88</t>
  </si>
  <si>
    <t>170,176-92</t>
  </si>
  <si>
    <t>170,176-96</t>
  </si>
  <si>
    <t>170,176-100</t>
  </si>
  <si>
    <t>3-х ниточный футр с начесом</t>
  </si>
  <si>
    <t>170,176-104</t>
  </si>
  <si>
    <t>1 41057 5</t>
  </si>
  <si>
    <t>1 41057 3</t>
  </si>
  <si>
    <t>1 41057 4</t>
  </si>
  <si>
    <t>164-88-38</t>
  </si>
  <si>
    <t>170,176-88-38</t>
  </si>
  <si>
    <t>182,188-88-38</t>
  </si>
  <si>
    <t>170,176-92-39</t>
  </si>
  <si>
    <t>182,188-92-39</t>
  </si>
  <si>
    <t>170,176-96-40</t>
  </si>
  <si>
    <t>182,188-96-40</t>
  </si>
  <si>
    <t>170,176-100-41</t>
  </si>
  <si>
    <t>182,188-100-41</t>
  </si>
  <si>
    <t>170,176-104-42</t>
  </si>
  <si>
    <t>182,188-104-42</t>
  </si>
  <si>
    <t>164-88</t>
  </si>
  <si>
    <t>182,188-92</t>
  </si>
  <si>
    <t>182,188-96</t>
  </si>
  <si>
    <t>182,188-100</t>
  </si>
  <si>
    <t>182,188-104</t>
  </si>
  <si>
    <t>170,176-108</t>
  </si>
  <si>
    <t>182,188-108</t>
  </si>
  <si>
    <t>1 22027 5</t>
  </si>
  <si>
    <t>Цвет:василек</t>
  </si>
  <si>
    <t>Цвет: темно-синий</t>
  </si>
  <si>
    <t>1 41055 5</t>
  </si>
  <si>
    <t>Цвет: василек</t>
  </si>
  <si>
    <t>1 21423 5</t>
  </si>
  <si>
    <t>1 21418 5</t>
  </si>
  <si>
    <t>1 21420 5</t>
  </si>
  <si>
    <t>1 21426 4</t>
  </si>
  <si>
    <t>1 21426 5</t>
  </si>
  <si>
    <t>1 21429 5</t>
  </si>
  <si>
    <t>1 21430 5</t>
  </si>
  <si>
    <t>5 сет -</t>
  </si>
  <si>
    <t>1 21433 5</t>
  </si>
  <si>
    <t>Цвет: т. синий</t>
  </si>
  <si>
    <t>122-60-57</t>
  </si>
  <si>
    <t>152-72-60</t>
  </si>
  <si>
    <t>164-88-72</t>
  </si>
  <si>
    <t>128-60-57</t>
  </si>
  <si>
    <t>152-76-63</t>
  </si>
  <si>
    <t>170-88-72</t>
  </si>
  <si>
    <t>122-64-60</t>
  </si>
  <si>
    <t>158-76-63</t>
  </si>
  <si>
    <t>176-88-72</t>
  </si>
  <si>
    <t>128-64-60</t>
  </si>
  <si>
    <t>152-80-66</t>
  </si>
  <si>
    <t>170-92-75</t>
  </si>
  <si>
    <t>134-64-60</t>
  </si>
  <si>
    <t>158-80-66</t>
  </si>
  <si>
    <t>176-92-75</t>
  </si>
  <si>
    <t>140-68-63</t>
  </si>
  <si>
    <t>164-80-66</t>
  </si>
  <si>
    <t>182-92-75</t>
  </si>
  <si>
    <t>146-68-63</t>
  </si>
  <si>
    <t>164-84-69</t>
  </si>
  <si>
    <t>188-92-75</t>
  </si>
  <si>
    <t>134-72-66</t>
  </si>
  <si>
    <t>170-84-69</t>
  </si>
  <si>
    <t>170-96-78</t>
  </si>
  <si>
    <t>146-72-66</t>
  </si>
  <si>
    <t>176-84-69</t>
  </si>
  <si>
    <t>176-96-78</t>
  </si>
  <si>
    <t>146-76-69</t>
  </si>
  <si>
    <t>182-96-78</t>
  </si>
  <si>
    <t>188-96-78</t>
  </si>
  <si>
    <t>170-100-81</t>
  </si>
  <si>
    <t>176-100-81</t>
  </si>
  <si>
    <t>182-100-81</t>
  </si>
  <si>
    <t>188-100-81</t>
  </si>
  <si>
    <t>170-104-84</t>
  </si>
  <si>
    <t>176-104-84</t>
  </si>
  <si>
    <t>182-104-84</t>
  </si>
  <si>
    <t>188-104-84</t>
  </si>
  <si>
    <t xml:space="preserve">Цвет: белый </t>
  </si>
  <si>
    <t>хлопок 60%, нейлон 37%, лайкра 3%</t>
  </si>
  <si>
    <t>95% хлопок, 5% эластан</t>
  </si>
  <si>
    <t>хлопок 97%, лайкра 3%</t>
  </si>
  <si>
    <t>вискоза 38%, эластан 3%, полиэстер 59%</t>
  </si>
  <si>
    <t>хлопок 100%</t>
  </si>
  <si>
    <t>хлопок 92%, хлопок 8%</t>
  </si>
  <si>
    <t>1 41056 3</t>
  </si>
  <si>
    <t>1 41056 4</t>
  </si>
  <si>
    <t>1 41056 5</t>
  </si>
  <si>
    <t>1 20120 3</t>
  </si>
  <si>
    <t>1 20121 4</t>
  </si>
  <si>
    <t>1 20121 5</t>
  </si>
  <si>
    <t>1 20120 4</t>
  </si>
  <si>
    <t>ПИКЕ</t>
  </si>
  <si>
    <t>вискоза 95%, эластан 5%</t>
  </si>
  <si>
    <t>василек</t>
  </si>
  <si>
    <t>джемпер-поло для мальчика</t>
  </si>
  <si>
    <t>1 21428 3</t>
  </si>
  <si>
    <t>1 21428 4</t>
  </si>
  <si>
    <t>1 21428 5</t>
  </si>
  <si>
    <t>Цвет: синий</t>
  </si>
  <si>
    <t>52 % ПЭ, 48% полиуретан</t>
  </si>
  <si>
    <t>100% ПЭ</t>
  </si>
  <si>
    <t>кожа</t>
  </si>
  <si>
    <t>1 47050 5</t>
  </si>
  <si>
    <t>1 62003 5</t>
  </si>
  <si>
    <t>1 62004 5</t>
  </si>
  <si>
    <t>Сумма всего заказа</t>
  </si>
  <si>
    <t>Джемпер для мальчика футр 2-х ниточный с эластаном</t>
  </si>
  <si>
    <t xml:space="preserve">жакет мал. футр 2-х ниточный с эластаном </t>
  </si>
  <si>
    <t>жакет мал. текстильный вельвет (вельветон)</t>
  </si>
  <si>
    <t>жакет мал. футр 3-х ниточный с начесом</t>
  </si>
  <si>
    <t>Бабочка - василек</t>
  </si>
  <si>
    <t>Бабочка - синий</t>
  </si>
  <si>
    <t>рост- обхват груди-обхват талии</t>
  </si>
  <si>
    <t>брюки с регулировачной резинкой по талии</t>
  </si>
  <si>
    <t>брюки с возможностью регулировки талии по среднему шву (без резинки)</t>
  </si>
  <si>
    <t>темно-синий</t>
  </si>
  <si>
    <t>80% хлопок, 20% эластан</t>
  </si>
  <si>
    <t>3-х ниточный футр</t>
  </si>
  <si>
    <t>Цвет:темно-синий</t>
  </si>
  <si>
    <t>Джемпер для мальчика футр 3-х ниточный</t>
  </si>
  <si>
    <t>жилет для мальчика футр 3-х ниточный</t>
  </si>
  <si>
    <t>1 22028 3</t>
  </si>
  <si>
    <t>1 22028 4</t>
  </si>
  <si>
    <t>1 22028 5</t>
  </si>
  <si>
    <t>1 21431 3</t>
  </si>
  <si>
    <t>1 21431 4</t>
  </si>
  <si>
    <t>1 21431 5</t>
  </si>
  <si>
    <t>сумма заказа по всем листам</t>
  </si>
  <si>
    <t>белый</t>
  </si>
  <si>
    <t>черный</t>
  </si>
  <si>
    <t>красный</t>
  </si>
  <si>
    <t>3 сет белый</t>
  </si>
  <si>
    <t>серый</t>
  </si>
  <si>
    <t>4 сет белый</t>
  </si>
  <si>
    <t>5 сет белый</t>
  </si>
  <si>
    <t xml:space="preserve"> </t>
  </si>
  <si>
    <t>оранж</t>
  </si>
  <si>
    <t xml:space="preserve">Бренд MARUSYA рекомендован Министерством промышленности и торговли </t>
  </si>
  <si>
    <t xml:space="preserve">Российской Федерации в качестве одежды для школьников. </t>
  </si>
  <si>
    <t xml:space="preserve">Источник: сайт nashaforma.ru </t>
  </si>
  <si>
    <r>
      <rPr>
        <u/>
        <sz val="16"/>
        <color rgb="FFFF0000"/>
        <rFont val="Arial Cyr"/>
        <charset val="204"/>
      </rPr>
      <t>ССЫЛКА</t>
    </r>
    <r>
      <rPr>
        <u/>
        <sz val="16"/>
        <color indexed="12"/>
        <rFont val="Arial Cyr"/>
        <charset val="204"/>
      </rPr>
      <t xml:space="preserve">   http://www.nashaforma.ru/manufacturers-list/sort/45/</t>
    </r>
  </si>
  <si>
    <t>Цвет: белый ,серый</t>
  </si>
  <si>
    <t>белый/темно-синий</t>
  </si>
  <si>
    <t>Цвет</t>
  </si>
  <si>
    <t>Основной герб Гимназии № 23</t>
  </si>
  <si>
    <t>Мотивирующие цитаты известных людей на английском языке.</t>
  </si>
  <si>
    <t>Подбирались детьми, родителями и руководством Гимназии</t>
  </si>
  <si>
    <t>нет</t>
  </si>
</sst>
</file>

<file path=xl/styles.xml><?xml version="1.0" encoding="utf-8"?>
<styleSheet xmlns="http://schemas.openxmlformats.org/spreadsheetml/2006/main">
  <numFmts count="1">
    <numFmt numFmtId="164" formatCode="_-* #,##0.00&quot;р.&quot;_-;\-* #,##0.00&quot;р.&quot;_-;_-* &quot;-&quot;??&quot;р.&quot;_-;_-@_-"/>
  </numFmts>
  <fonts count="23">
    <font>
      <sz val="10"/>
      <name val="Arial Cyr"/>
      <charset val="204"/>
    </font>
    <font>
      <sz val="10"/>
      <name val="Arial Cyr"/>
      <charset val="204"/>
    </font>
    <font>
      <b/>
      <sz val="10"/>
      <color indexed="53"/>
      <name val="Arial Cyr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color indexed="18"/>
      <name val="Arial Cyr"/>
      <charset val="204"/>
    </font>
    <font>
      <sz val="10"/>
      <name val="Arial Cyr"/>
      <charset val="204"/>
    </font>
    <font>
      <sz val="10"/>
      <color indexed="18"/>
      <name val="Arial Cyr"/>
      <charset val="204"/>
    </font>
    <font>
      <sz val="10"/>
      <name val="Arial Cyr"/>
      <charset val="204"/>
    </font>
    <font>
      <b/>
      <sz val="22"/>
      <color indexed="53"/>
      <name val="Arial Cyr"/>
      <charset val="204"/>
    </font>
    <font>
      <b/>
      <sz val="10"/>
      <color indexed="18"/>
      <name val="Arial"/>
      <family val="2"/>
      <charset val="204"/>
    </font>
    <font>
      <b/>
      <sz val="12"/>
      <color indexed="53"/>
      <name val="Arial Cyr"/>
      <charset val="204"/>
    </font>
    <font>
      <sz val="8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20"/>
      <name val="Arial Cyr"/>
      <charset val="204"/>
    </font>
    <font>
      <sz val="10"/>
      <color theme="1"/>
      <name val="Arial Cyr"/>
      <charset val="204"/>
    </font>
    <font>
      <u/>
      <sz val="7.8"/>
      <color indexed="12"/>
      <name val="Arial Cyr"/>
      <charset val="204"/>
    </font>
    <font>
      <u/>
      <sz val="16"/>
      <color indexed="12"/>
      <name val="Arial Cyr"/>
      <charset val="204"/>
    </font>
    <font>
      <u/>
      <sz val="16"/>
      <color rgb="FFFF0000"/>
      <name val="Arial Cyr"/>
      <charset val="204"/>
    </font>
    <font>
      <b/>
      <sz val="12"/>
      <name val="Arial"/>
      <family val="2"/>
      <charset val="204"/>
    </font>
    <font>
      <b/>
      <sz val="14"/>
      <color indexed="10"/>
      <name val="Arial Cyr"/>
      <charset val="204"/>
    </font>
    <font>
      <sz val="10"/>
      <color rgb="FFFF0000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49" fontId="4" fillId="2" borderId="0" xfId="0" applyNumberFormat="1" applyFont="1" applyFill="1" applyBorder="1"/>
    <xf numFmtId="0" fontId="4" fillId="2" borderId="0" xfId="0" applyFont="1" applyFill="1"/>
    <xf numFmtId="0" fontId="5" fillId="2" borderId="0" xfId="0" applyFont="1" applyFill="1"/>
    <xf numFmtId="0" fontId="1" fillId="2" borderId="0" xfId="0" applyFont="1" applyFill="1"/>
    <xf numFmtId="49" fontId="4" fillId="2" borderId="1" xfId="0" applyNumberFormat="1" applyFont="1" applyFill="1" applyBorder="1"/>
    <xf numFmtId="0" fontId="5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 vertical="center"/>
    </xf>
    <xf numFmtId="0" fontId="4" fillId="2" borderId="0" xfId="0" applyFont="1" applyFill="1" applyBorder="1"/>
    <xf numFmtId="0" fontId="5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right"/>
    </xf>
    <xf numFmtId="2" fontId="6" fillId="2" borderId="1" xfId="0" applyNumberFormat="1" applyFont="1" applyFill="1" applyBorder="1" applyAlignment="1">
      <alignment horizontal="center" wrapText="1"/>
    </xf>
    <xf numFmtId="4" fontId="0" fillId="2" borderId="1" xfId="0" applyNumberFormat="1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 wrapText="1"/>
    </xf>
    <xf numFmtId="0" fontId="0" fillId="2" borderId="0" xfId="0" applyFill="1" applyBorder="1" applyAlignment="1">
      <alignment horizontal="right"/>
    </xf>
    <xf numFmtId="2" fontId="6" fillId="2" borderId="0" xfId="0" applyNumberFormat="1" applyFont="1" applyFill="1" applyBorder="1" applyAlignment="1">
      <alignment horizontal="center" wrapText="1"/>
    </xf>
    <xf numFmtId="4" fontId="1" fillId="2" borderId="0" xfId="0" applyNumberFormat="1" applyFont="1" applyFill="1" applyBorder="1" applyAlignment="1">
      <alignment horizontal="center"/>
    </xf>
    <xf numFmtId="4" fontId="1" fillId="2" borderId="0" xfId="0" applyNumberFormat="1" applyFont="1" applyFill="1" applyBorder="1" applyAlignment="1">
      <alignment horizontal="left"/>
    </xf>
    <xf numFmtId="0" fontId="0" fillId="2" borderId="0" xfId="0" applyFill="1"/>
    <xf numFmtId="0" fontId="1" fillId="2" borderId="0" xfId="0" applyFont="1" applyFill="1" applyBorder="1"/>
    <xf numFmtId="0" fontId="2" fillId="2" borderId="0" xfId="0" applyFont="1" applyFill="1" applyBorder="1"/>
    <xf numFmtId="4" fontId="1" fillId="2" borderId="1" xfId="0" applyNumberFormat="1" applyFont="1" applyFill="1" applyBorder="1" applyAlignment="1">
      <alignment horizontal="center"/>
    </xf>
    <xf numFmtId="49" fontId="4" fillId="2" borderId="3" xfId="0" applyNumberFormat="1" applyFont="1" applyFill="1" applyBorder="1"/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 vertical="center"/>
    </xf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9" fillId="2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 vertical="center"/>
    </xf>
    <xf numFmtId="3" fontId="4" fillId="2" borderId="6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3" fontId="4" fillId="0" borderId="8" xfId="0" applyNumberFormat="1" applyFont="1" applyBorder="1" applyAlignment="1">
      <alignment wrapText="1"/>
    </xf>
    <xf numFmtId="0" fontId="0" fillId="2" borderId="1" xfId="0" applyFill="1" applyBorder="1"/>
    <xf numFmtId="0" fontId="0" fillId="2" borderId="0" xfId="0" applyFill="1" applyBorder="1"/>
    <xf numFmtId="49" fontId="4" fillId="2" borderId="9" xfId="0" applyNumberFormat="1" applyFont="1" applyFill="1" applyBorder="1"/>
    <xf numFmtId="0" fontId="5" fillId="2" borderId="7" xfId="0" applyFont="1" applyFill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10" fillId="2" borderId="7" xfId="0" applyFont="1" applyFill="1" applyBorder="1" applyAlignment="1">
      <alignment horizontal="left" vertical="center"/>
    </xf>
    <xf numFmtId="0" fontId="4" fillId="2" borderId="11" xfId="0" applyFont="1" applyFill="1" applyBorder="1"/>
    <xf numFmtId="1" fontId="1" fillId="2" borderId="1" xfId="0" applyNumberFormat="1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0" fillId="2" borderId="0" xfId="0" applyFill="1" applyBorder="1" applyAlignment="1">
      <alignment horizontal="center" wrapText="1"/>
    </xf>
    <xf numFmtId="0" fontId="0" fillId="2" borderId="0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wrapText="1"/>
    </xf>
    <xf numFmtId="0" fontId="7" fillId="2" borderId="12" xfId="0" applyFont="1" applyFill="1" applyBorder="1" applyAlignment="1">
      <alignment horizontal="left"/>
    </xf>
    <xf numFmtId="0" fontId="8" fillId="2" borderId="12" xfId="0" applyFont="1" applyFill="1" applyBorder="1" applyAlignment="1">
      <alignment horizontal="right"/>
    </xf>
    <xf numFmtId="3" fontId="4" fillId="2" borderId="12" xfId="0" applyNumberFormat="1" applyFont="1" applyFill="1" applyBorder="1"/>
    <xf numFmtId="0" fontId="5" fillId="0" borderId="1" xfId="0" applyFont="1" applyBorder="1"/>
    <xf numFmtId="49" fontId="4" fillId="2" borderId="8" xfId="0" applyNumberFormat="1" applyFont="1" applyFill="1" applyBorder="1"/>
    <xf numFmtId="49" fontId="4" fillId="0" borderId="8" xfId="0" applyNumberFormat="1" applyFont="1" applyBorder="1"/>
    <xf numFmtId="49" fontId="4" fillId="0" borderId="13" xfId="0" applyNumberFormat="1" applyFont="1" applyBorder="1"/>
    <xf numFmtId="0" fontId="0" fillId="2" borderId="14" xfId="0" applyFill="1" applyBorder="1"/>
    <xf numFmtId="0" fontId="0" fillId="2" borderId="6" xfId="0" applyFill="1" applyBorder="1"/>
    <xf numFmtId="3" fontId="4" fillId="2" borderId="15" xfId="0" applyNumberFormat="1" applyFont="1" applyFill="1" applyBorder="1" applyAlignment="1">
      <alignment horizontal="center" vertical="center"/>
    </xf>
    <xf numFmtId="3" fontId="4" fillId="2" borderId="15" xfId="0" applyNumberFormat="1" applyFont="1" applyFill="1" applyBorder="1" applyAlignment="1">
      <alignment horizontal="center"/>
    </xf>
    <xf numFmtId="0" fontId="10" fillId="2" borderId="8" xfId="0" applyFont="1" applyFill="1" applyBorder="1" applyAlignment="1">
      <alignment horizontal="left" vertical="center"/>
    </xf>
    <xf numFmtId="49" fontId="14" fillId="2" borderId="8" xfId="0" applyNumberFormat="1" applyFont="1" applyFill="1" applyBorder="1" applyAlignment="1"/>
    <xf numFmtId="3" fontId="4" fillId="0" borderId="13" xfId="0" applyNumberFormat="1" applyFont="1" applyBorder="1" applyAlignment="1">
      <alignment wrapText="1"/>
    </xf>
    <xf numFmtId="2" fontId="1" fillId="2" borderId="0" xfId="0" applyNumberFormat="1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wrapText="1"/>
    </xf>
    <xf numFmtId="3" fontId="4" fillId="2" borderId="0" xfId="0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wrapText="1"/>
    </xf>
    <xf numFmtId="0" fontId="0" fillId="0" borderId="18" xfId="0" applyBorder="1"/>
    <xf numFmtId="0" fontId="2" fillId="2" borderId="18" xfId="0" applyFont="1" applyFill="1" applyBorder="1" applyAlignment="1">
      <alignment horizontal="center" wrapText="1"/>
    </xf>
    <xf numFmtId="0" fontId="0" fillId="0" borderId="19" xfId="0" applyBorder="1"/>
    <xf numFmtId="49" fontId="4" fillId="2" borderId="20" xfId="0" applyNumberFormat="1" applyFont="1" applyFill="1" applyBorder="1"/>
    <xf numFmtId="0" fontId="5" fillId="0" borderId="14" xfId="0" applyFont="1" applyFill="1" applyBorder="1" applyAlignment="1">
      <alignment horizontal="left"/>
    </xf>
    <xf numFmtId="0" fontId="0" fillId="3" borderId="21" xfId="0" applyFill="1" applyBorder="1"/>
    <xf numFmtId="164" fontId="15" fillId="3" borderId="22" xfId="0" applyNumberFormat="1" applyFont="1" applyFill="1" applyBorder="1"/>
    <xf numFmtId="49" fontId="4" fillId="0" borderId="23" xfId="0" applyNumberFormat="1" applyFont="1" applyBorder="1"/>
    <xf numFmtId="0" fontId="5" fillId="0" borderId="12" xfId="0" applyFont="1" applyFill="1" applyBorder="1" applyAlignment="1">
      <alignment horizontal="left"/>
    </xf>
    <xf numFmtId="0" fontId="0" fillId="2" borderId="12" xfId="0" applyFill="1" applyBorder="1"/>
    <xf numFmtId="0" fontId="0" fillId="2" borderId="16" xfId="0" applyFill="1" applyBorder="1"/>
    <xf numFmtId="3" fontId="4" fillId="4" borderId="8" xfId="0" applyNumberFormat="1" applyFont="1" applyFill="1" applyBorder="1" applyAlignment="1">
      <alignment wrapText="1"/>
    </xf>
    <xf numFmtId="0" fontId="7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" fontId="4" fillId="4" borderId="6" xfId="0" applyNumberFormat="1" applyFont="1" applyFill="1" applyBorder="1" applyAlignment="1">
      <alignment horizontal="center" vertical="center"/>
    </xf>
    <xf numFmtId="49" fontId="4" fillId="5" borderId="8" xfId="0" applyNumberFormat="1" applyFont="1" applyFill="1" applyBorder="1"/>
    <xf numFmtId="0" fontId="5" fillId="5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 vertical="center"/>
    </xf>
    <xf numFmtId="3" fontId="4" fillId="5" borderId="16" xfId="0" applyNumberFormat="1" applyFont="1" applyFill="1" applyBorder="1"/>
    <xf numFmtId="3" fontId="4" fillId="5" borderId="6" xfId="0" applyNumberFormat="1" applyFont="1" applyFill="1" applyBorder="1" applyAlignment="1">
      <alignment horizontal="center" vertical="center"/>
    </xf>
    <xf numFmtId="0" fontId="0" fillId="6" borderId="0" xfId="0" applyFill="1"/>
    <xf numFmtId="3" fontId="4" fillId="7" borderId="8" xfId="0" applyNumberFormat="1" applyFont="1" applyFill="1" applyBorder="1" applyAlignment="1">
      <alignment wrapText="1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3" fontId="4" fillId="7" borderId="6" xfId="0" applyNumberFormat="1" applyFont="1" applyFill="1" applyBorder="1" applyAlignment="1">
      <alignment horizontal="center" vertical="center"/>
    </xf>
    <xf numFmtId="0" fontId="4" fillId="8" borderId="8" xfId="0" applyFont="1" applyFill="1" applyBorder="1"/>
    <xf numFmtId="0" fontId="0" fillId="8" borderId="1" xfId="0" applyFill="1" applyBorder="1"/>
    <xf numFmtId="3" fontId="4" fillId="8" borderId="16" xfId="0" applyNumberFormat="1" applyFont="1" applyFill="1" applyBorder="1"/>
    <xf numFmtId="0" fontId="4" fillId="8" borderId="13" xfId="0" applyFont="1" applyFill="1" applyBorder="1"/>
    <xf numFmtId="0" fontId="0" fillId="8" borderId="14" xfId="0" applyFill="1" applyBorder="1"/>
    <xf numFmtId="3" fontId="4" fillId="8" borderId="15" xfId="0" applyNumberFormat="1" applyFont="1" applyFill="1" applyBorder="1" applyAlignment="1">
      <alignment horizontal="center" vertical="center"/>
    </xf>
    <xf numFmtId="49" fontId="4" fillId="9" borderId="9" xfId="0" applyNumberFormat="1" applyFont="1" applyFill="1" applyBorder="1"/>
    <xf numFmtId="0" fontId="4" fillId="7" borderId="13" xfId="0" applyFont="1" applyFill="1" applyBorder="1"/>
    <xf numFmtId="0" fontId="0" fillId="7" borderId="14" xfId="0" applyFill="1" applyBorder="1"/>
    <xf numFmtId="3" fontId="4" fillId="7" borderId="15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3" fontId="4" fillId="7" borderId="6" xfId="0" applyNumberFormat="1" applyFont="1" applyFill="1" applyBorder="1" applyAlignment="1">
      <alignment horizontal="center"/>
    </xf>
    <xf numFmtId="0" fontId="16" fillId="2" borderId="0" xfId="0" applyFont="1" applyFill="1"/>
    <xf numFmtId="3" fontId="4" fillId="0" borderId="9" xfId="0" applyNumberFormat="1" applyFont="1" applyBorder="1" applyAlignment="1">
      <alignment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4" fillId="0" borderId="0" xfId="0" applyNumberFormat="1" applyFont="1" applyBorder="1"/>
    <xf numFmtId="3" fontId="4" fillId="2" borderId="16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/>
    <xf numFmtId="3" fontId="4" fillId="2" borderId="1" xfId="0" applyNumberFormat="1" applyFont="1" applyFill="1" applyBorder="1" applyAlignment="1">
      <alignment horizontal="center" vertical="center"/>
    </xf>
    <xf numFmtId="0" fontId="0" fillId="10" borderId="1" xfId="0" applyFill="1" applyBorder="1"/>
    <xf numFmtId="49" fontId="4" fillId="0" borderId="1" xfId="0" applyNumberFormat="1" applyFont="1" applyBorder="1" applyAlignment="1">
      <alignment vertical="center" wrapText="1"/>
    </xf>
    <xf numFmtId="0" fontId="8" fillId="11" borderId="1" xfId="0" applyFont="1" applyFill="1" applyBorder="1" applyAlignment="1">
      <alignment horizontal="center" vertical="center"/>
    </xf>
    <xf numFmtId="0" fontId="0" fillId="11" borderId="1" xfId="0" applyFill="1" applyBorder="1"/>
    <xf numFmtId="3" fontId="4" fillId="0" borderId="6" xfId="0" applyNumberFormat="1" applyFont="1" applyFill="1" applyBorder="1" applyAlignment="1">
      <alignment horizontal="center" vertical="center"/>
    </xf>
    <xf numFmtId="49" fontId="4" fillId="0" borderId="23" xfId="0" applyNumberFormat="1" applyFont="1" applyBorder="1" applyAlignment="1">
      <alignment vertical="center" wrapText="1"/>
    </xf>
    <xf numFmtId="3" fontId="4" fillId="0" borderId="8" xfId="0" applyNumberFormat="1" applyFont="1" applyBorder="1" applyAlignment="1">
      <alignment vertical="center" wrapText="1"/>
    </xf>
    <xf numFmtId="0" fontId="4" fillId="0" borderId="6" xfId="0" applyFont="1" applyFill="1" applyBorder="1"/>
    <xf numFmtId="0" fontId="0" fillId="0" borderId="6" xfId="0" applyFill="1" applyBorder="1"/>
    <xf numFmtId="3" fontId="4" fillId="0" borderId="16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/>
    </xf>
    <xf numFmtId="0" fontId="0" fillId="2" borderId="7" xfId="0" applyFill="1" applyBorder="1"/>
    <xf numFmtId="0" fontId="0" fillId="2" borderId="11" xfId="0" applyFill="1" applyBorder="1"/>
    <xf numFmtId="49" fontId="4" fillId="9" borderId="8" xfId="0" applyNumberFormat="1" applyFont="1" applyFill="1" applyBorder="1"/>
    <xf numFmtId="0" fontId="0" fillId="2" borderId="1" xfId="0" applyFill="1" applyBorder="1" applyAlignment="1">
      <alignment horizontal="center" vertical="center"/>
    </xf>
    <xf numFmtId="0" fontId="13" fillId="0" borderId="0" xfId="0" applyFont="1"/>
    <xf numFmtId="0" fontId="18" fillId="0" borderId="0" xfId="1" applyFont="1" applyAlignment="1" applyProtection="1"/>
    <xf numFmtId="0" fontId="21" fillId="2" borderId="0" xfId="0" applyFont="1" applyFill="1"/>
    <xf numFmtId="0" fontId="22" fillId="2" borderId="0" xfId="0" applyFont="1" applyFill="1"/>
    <xf numFmtId="3" fontId="4" fillId="0" borderId="0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0" fillId="0" borderId="14" xfId="0" applyFill="1" applyBorder="1"/>
    <xf numFmtId="4" fontId="0" fillId="3" borderId="29" xfId="0" applyNumberFormat="1" applyFill="1" applyBorder="1" applyAlignment="1"/>
    <xf numFmtId="0" fontId="0" fillId="3" borderId="30" xfId="0" applyFill="1" applyBorder="1" applyAlignment="1"/>
    <xf numFmtId="4" fontId="0" fillId="3" borderId="30" xfId="0" applyNumberFormat="1" applyFill="1" applyBorder="1" applyAlignment="1"/>
    <xf numFmtId="4" fontId="0" fillId="0" borderId="0" xfId="0" applyNumberFormat="1"/>
    <xf numFmtId="0" fontId="0" fillId="3" borderId="3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2" xfId="0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/>
    </xf>
    <xf numFmtId="49" fontId="14" fillId="2" borderId="12" xfId="0" applyNumberFormat="1" applyFont="1" applyFill="1" applyBorder="1" applyAlignment="1">
      <alignment horizontal="center"/>
    </xf>
    <xf numFmtId="49" fontId="14" fillId="2" borderId="7" xfId="0" applyNumberFormat="1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wrapText="1"/>
    </xf>
    <xf numFmtId="0" fontId="4" fillId="2" borderId="25" xfId="0" applyFont="1" applyFill="1" applyBorder="1" applyAlignment="1">
      <alignment horizontal="center" wrapText="1"/>
    </xf>
    <xf numFmtId="0" fontId="4" fillId="2" borderId="26" xfId="0" applyFont="1" applyFill="1" applyBorder="1" applyAlignment="1">
      <alignment horizontal="center" wrapText="1"/>
    </xf>
    <xf numFmtId="0" fontId="0" fillId="2" borderId="24" xfId="0" applyFill="1" applyBorder="1" applyAlignment="1">
      <alignment horizontal="center" wrapText="1"/>
    </xf>
    <xf numFmtId="0" fontId="0" fillId="2" borderId="25" xfId="0" applyFont="1" applyFill="1" applyBorder="1" applyAlignment="1">
      <alignment horizontal="center" wrapText="1"/>
    </xf>
    <xf numFmtId="0" fontId="0" fillId="2" borderId="26" xfId="0" applyFont="1" applyFill="1" applyBorder="1" applyAlignment="1">
      <alignment horizontal="center" wrapText="1"/>
    </xf>
    <xf numFmtId="49" fontId="3" fillId="2" borderId="12" xfId="0" applyNumberFormat="1" applyFont="1" applyFill="1" applyBorder="1" applyAlignment="1">
      <alignment horizontal="center" wrapText="1"/>
    </xf>
    <xf numFmtId="49" fontId="3" fillId="2" borderId="7" xfId="0" applyNumberFormat="1" applyFont="1" applyFill="1" applyBorder="1" applyAlignment="1">
      <alignment horizontal="center" wrapText="1"/>
    </xf>
    <xf numFmtId="0" fontId="0" fillId="2" borderId="12" xfId="0" applyFill="1" applyBorder="1" applyAlignment="1">
      <alignment horizontal="center" vertical="center" wrapText="1" shrinkToFit="1"/>
    </xf>
    <xf numFmtId="0" fontId="1" fillId="2" borderId="7" xfId="0" applyFont="1" applyFill="1" applyBorder="1" applyAlignment="1">
      <alignment horizontal="center" vertical="center" wrapText="1" shrinkToFit="1"/>
    </xf>
    <xf numFmtId="0" fontId="0" fillId="2" borderId="12" xfId="0" applyFill="1" applyBorder="1" applyAlignment="1">
      <alignment horizontal="center" wrapText="1" shrinkToFit="1"/>
    </xf>
    <xf numFmtId="0" fontId="1" fillId="2" borderId="7" xfId="0" applyFont="1" applyFill="1" applyBorder="1" applyAlignment="1">
      <alignment horizontal="center" wrapText="1" shrinkToFit="1"/>
    </xf>
    <xf numFmtId="49" fontId="14" fillId="2" borderId="12" xfId="0" applyNumberFormat="1" applyFont="1" applyFill="1" applyBorder="1" applyAlignment="1">
      <alignment horizontal="center" wrapText="1"/>
    </xf>
    <xf numFmtId="49" fontId="14" fillId="2" borderId="7" xfId="0" applyNumberFormat="1" applyFont="1" applyFill="1" applyBorder="1" applyAlignment="1">
      <alignment horizontal="center" wrapText="1"/>
    </xf>
    <xf numFmtId="49" fontId="3" fillId="2" borderId="12" xfId="0" applyNumberFormat="1" applyFont="1" applyFill="1" applyBorder="1" applyAlignment="1">
      <alignment horizontal="center"/>
    </xf>
    <xf numFmtId="49" fontId="3" fillId="2" borderId="7" xfId="0" applyNumberFormat="1" applyFont="1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49" fontId="14" fillId="2" borderId="12" xfId="0" applyNumberFormat="1" applyFont="1" applyFill="1" applyBorder="1" applyAlignment="1">
      <alignment horizontal="center" vertical="center" wrapText="1"/>
    </xf>
    <xf numFmtId="49" fontId="14" fillId="2" borderId="7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13" fillId="2" borderId="31" xfId="0" applyFont="1" applyFill="1" applyBorder="1" applyAlignment="1">
      <alignment horizontal="center" wrapText="1"/>
    </xf>
    <xf numFmtId="0" fontId="13" fillId="2" borderId="25" xfId="0" applyFont="1" applyFill="1" applyBorder="1" applyAlignment="1">
      <alignment horizontal="center" wrapText="1"/>
    </xf>
    <xf numFmtId="0" fontId="13" fillId="2" borderId="26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center" wrapText="1"/>
    </xf>
    <xf numFmtId="4" fontId="0" fillId="3" borderId="5" xfId="0" applyNumberForma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49" fontId="20" fillId="2" borderId="12" xfId="0" applyNumberFormat="1" applyFont="1" applyFill="1" applyBorder="1" applyAlignment="1">
      <alignment horizontal="center" wrapText="1"/>
    </xf>
    <xf numFmtId="0" fontId="0" fillId="2" borderId="25" xfId="0" applyFill="1" applyBorder="1" applyAlignment="1">
      <alignment horizontal="center" wrapText="1"/>
    </xf>
    <xf numFmtId="0" fontId="0" fillId="2" borderId="26" xfId="0" applyFill="1" applyBorder="1" applyAlignment="1">
      <alignment horizontal="center" wrapText="1"/>
    </xf>
    <xf numFmtId="0" fontId="0" fillId="0" borderId="0" xfId="0" applyFill="1"/>
    <xf numFmtId="0" fontId="2" fillId="0" borderId="17" xfId="0" applyFont="1" applyFill="1" applyBorder="1" applyAlignment="1">
      <alignment horizontal="center" wrapText="1"/>
    </xf>
    <xf numFmtId="0" fontId="0" fillId="0" borderId="18" xfId="0" applyFill="1" applyBorder="1"/>
    <xf numFmtId="0" fontId="2" fillId="0" borderId="18" xfId="0" applyFont="1" applyFill="1" applyBorder="1" applyAlignment="1">
      <alignment horizontal="center" wrapText="1"/>
    </xf>
    <xf numFmtId="0" fontId="0" fillId="0" borderId="19" xfId="0" applyFill="1" applyBorder="1"/>
    <xf numFmtId="49" fontId="14" fillId="0" borderId="12" xfId="0" applyNumberFormat="1" applyFont="1" applyFill="1" applyBorder="1" applyAlignment="1">
      <alignment horizontal="center"/>
    </xf>
    <xf numFmtId="49" fontId="14" fillId="0" borderId="7" xfId="0" applyNumberFormat="1" applyFont="1" applyFill="1" applyBorder="1" applyAlignment="1">
      <alignment horizontal="center"/>
    </xf>
    <xf numFmtId="49" fontId="4" fillId="0" borderId="0" xfId="0" applyNumberFormat="1" applyFont="1" applyFill="1" applyBorder="1"/>
    <xf numFmtId="0" fontId="4" fillId="0" borderId="0" xfId="0" applyFont="1" applyFill="1"/>
    <xf numFmtId="0" fontId="5" fillId="0" borderId="0" xfId="0" applyFont="1" applyFill="1"/>
    <xf numFmtId="0" fontId="1" fillId="0" borderId="0" xfId="0" applyFont="1" applyFill="1"/>
    <xf numFmtId="49" fontId="4" fillId="0" borderId="3" xfId="0" applyNumberFormat="1" applyFont="1" applyFill="1" applyBorder="1"/>
    <xf numFmtId="3" fontId="4" fillId="0" borderId="8" xfId="0" applyNumberFormat="1" applyFont="1" applyFill="1" applyBorder="1" applyAlignment="1">
      <alignment wrapText="1"/>
    </xf>
    <xf numFmtId="49" fontId="4" fillId="0" borderId="8" xfId="0" applyNumberFormat="1" applyFont="1" applyFill="1" applyBorder="1"/>
    <xf numFmtId="0" fontId="10" fillId="0" borderId="8" xfId="0" applyFont="1" applyFill="1" applyBorder="1" applyAlignment="1">
      <alignment horizontal="left" vertical="center"/>
    </xf>
    <xf numFmtId="49" fontId="4" fillId="0" borderId="13" xfId="0" applyNumberFormat="1" applyFont="1" applyFill="1" applyBorder="1"/>
    <xf numFmtId="0" fontId="5" fillId="0" borderId="4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0" fillId="0" borderId="1" xfId="0" applyFill="1" applyBorder="1"/>
    <xf numFmtId="49" fontId="3" fillId="0" borderId="12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0" fillId="0" borderId="12" xfId="0" applyFill="1" applyBorder="1" applyAlignment="1">
      <alignment horizontal="center" wrapText="1" shrinkToFit="1"/>
    </xf>
    <xf numFmtId="0" fontId="1" fillId="0" borderId="7" xfId="0" applyFont="1" applyFill="1" applyBorder="1" applyAlignment="1">
      <alignment horizontal="center" wrapText="1" shrinkToFit="1"/>
    </xf>
    <xf numFmtId="0" fontId="4" fillId="0" borderId="0" xfId="0" applyFont="1" applyFill="1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0" fillId="0" borderId="4" xfId="0" applyFont="1" applyFill="1" applyBorder="1" applyAlignment="1">
      <alignment horizontal="left" vertical="center"/>
    </xf>
    <xf numFmtId="0" fontId="4" fillId="0" borderId="27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right"/>
    </xf>
    <xf numFmtId="2" fontId="6" fillId="0" borderId="1" xfId="0" applyNumberFormat="1" applyFont="1" applyFill="1" applyBorder="1" applyAlignment="1">
      <alignment horizontal="center" wrapText="1"/>
    </xf>
    <xf numFmtId="4" fontId="0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wrapText="1"/>
    </xf>
    <xf numFmtId="4" fontId="1" fillId="0" borderId="0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0" fontId="4" fillId="0" borderId="5" xfId="0" applyFont="1" applyFill="1" applyBorder="1"/>
    <xf numFmtId="3" fontId="4" fillId="0" borderId="15" xfId="0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 wrapText="1"/>
    </xf>
    <xf numFmtId="0" fontId="0" fillId="0" borderId="25" xfId="0" applyFont="1" applyFill="1" applyBorder="1" applyAlignment="1">
      <alignment horizontal="center" wrapText="1"/>
    </xf>
    <xf numFmtId="0" fontId="0" fillId="0" borderId="26" xfId="0" applyFont="1" applyFill="1" applyBorder="1" applyAlignment="1">
      <alignment horizontal="center" wrapText="1"/>
    </xf>
    <xf numFmtId="3" fontId="4" fillId="0" borderId="9" xfId="0" applyNumberFormat="1" applyFont="1" applyFill="1" applyBorder="1" applyAlignment="1">
      <alignment wrapText="1"/>
    </xf>
    <xf numFmtId="0" fontId="0" fillId="0" borderId="0" xfId="0" applyFill="1" applyBorder="1"/>
    <xf numFmtId="0" fontId="0" fillId="0" borderId="12" xfId="0" applyFill="1" applyBorder="1" applyAlignment="1">
      <alignment horizontal="center" vertical="center" wrapText="1" shrinkToFit="1"/>
    </xf>
    <xf numFmtId="0" fontId="1" fillId="0" borderId="7" xfId="0" applyFont="1" applyFill="1" applyBorder="1" applyAlignment="1">
      <alignment horizontal="center" vertical="center" wrapText="1" shrinkToFit="1"/>
    </xf>
    <xf numFmtId="3" fontId="4" fillId="0" borderId="0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wrapText="1"/>
    </xf>
    <xf numFmtId="3" fontId="4" fillId="0" borderId="9" xfId="0" applyNumberFormat="1" applyFont="1" applyBorder="1" applyAlignment="1">
      <alignment vertical="center" wrapText="1"/>
    </xf>
    <xf numFmtId="0" fontId="0" fillId="12" borderId="1" xfId="0" applyFill="1" applyBorder="1"/>
    <xf numFmtId="0" fontId="8" fillId="12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18" Type="http://schemas.openxmlformats.org/officeDocument/2006/relationships/image" Target="../media/image49.png"/><Relationship Id="rId3" Type="http://schemas.openxmlformats.org/officeDocument/2006/relationships/image" Target="../media/image34.jpeg"/><Relationship Id="rId21" Type="http://schemas.openxmlformats.org/officeDocument/2006/relationships/image" Target="../media/image52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png"/><Relationship Id="rId2" Type="http://schemas.openxmlformats.org/officeDocument/2006/relationships/image" Target="../media/image33.jpeg"/><Relationship Id="rId16" Type="http://schemas.openxmlformats.org/officeDocument/2006/relationships/image" Target="../media/image47.png"/><Relationship Id="rId20" Type="http://schemas.openxmlformats.org/officeDocument/2006/relationships/image" Target="../media/image51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5" Type="http://schemas.openxmlformats.org/officeDocument/2006/relationships/image" Target="../media/image46.jpe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jpeg"/><Relationship Id="rId1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4" Type="http://schemas.openxmlformats.org/officeDocument/2006/relationships/image" Target="../media/image5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3</xdr:row>
      <xdr:rowOff>19050</xdr:rowOff>
    </xdr:from>
    <xdr:to>
      <xdr:col>2</xdr:col>
      <xdr:colOff>676275</xdr:colOff>
      <xdr:row>5</xdr:row>
      <xdr:rowOff>19050</xdr:rowOff>
    </xdr:to>
    <xdr:pic>
      <xdr:nvPicPr>
        <xdr:cNvPr id="2050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23875"/>
          <a:ext cx="542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1</xdr:row>
      <xdr:rowOff>57150</xdr:rowOff>
    </xdr:from>
    <xdr:to>
      <xdr:col>19</xdr:col>
      <xdr:colOff>247650</xdr:colOff>
      <xdr:row>14</xdr:row>
      <xdr:rowOff>133350</xdr:rowOff>
    </xdr:to>
    <xdr:pic>
      <xdr:nvPicPr>
        <xdr:cNvPr id="2055" name="Picture 1459" descr="14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67825" y="238125"/>
          <a:ext cx="198120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387724</xdr:colOff>
      <xdr:row>0</xdr:row>
      <xdr:rowOff>0</xdr:rowOff>
    </xdr:from>
    <xdr:to>
      <xdr:col>7</xdr:col>
      <xdr:colOff>44824</xdr:colOff>
      <xdr:row>14</xdr:row>
      <xdr:rowOff>89542</xdr:rowOff>
    </xdr:to>
    <xdr:pic>
      <xdr:nvPicPr>
        <xdr:cNvPr id="2056" name="Picture 1460" descr="14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1700" y="0"/>
          <a:ext cx="2167218" cy="3182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583093</xdr:colOff>
      <xdr:row>3</xdr:row>
      <xdr:rowOff>66460</xdr:rowOff>
    </xdr:from>
    <xdr:to>
      <xdr:col>23</xdr:col>
      <xdr:colOff>127014</xdr:colOff>
      <xdr:row>12</xdr:row>
      <xdr:rowOff>100896</xdr:rowOff>
    </xdr:to>
    <xdr:pic>
      <xdr:nvPicPr>
        <xdr:cNvPr id="10" name="Рисунок 17" descr="основной лев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05517" y="586413"/>
          <a:ext cx="2054038" cy="226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518160</xdr:colOff>
      <xdr:row>12</xdr:row>
      <xdr:rowOff>129540</xdr:rowOff>
    </xdr:from>
    <xdr:to>
      <xdr:col>20</xdr:col>
      <xdr:colOff>586740</xdr:colOff>
      <xdr:row>16</xdr:row>
      <xdr:rowOff>45720</xdr:rowOff>
    </xdr:to>
    <xdr:sp macro="" textlink="">
      <xdr:nvSpPr>
        <xdr:cNvPr id="11" name="Прямоугольник 10"/>
        <xdr:cNvSpPr/>
      </xdr:nvSpPr>
      <xdr:spPr>
        <a:xfrm>
          <a:off x="11803380" y="2682240"/>
          <a:ext cx="693420" cy="586740"/>
        </a:xfrm>
        <a:prstGeom prst="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001">
          <a:schemeClr val="l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ru-RU"/>
        </a:p>
      </xdr:txBody>
    </xdr:sp>
    <xdr:clientData/>
  </xdr:twoCellAnchor>
  <xdr:twoCellAnchor editAs="oneCell">
    <xdr:from>
      <xdr:col>18</xdr:col>
      <xdr:colOff>240322</xdr:colOff>
      <xdr:row>14</xdr:row>
      <xdr:rowOff>93784</xdr:rowOff>
    </xdr:from>
    <xdr:to>
      <xdr:col>19</xdr:col>
      <xdr:colOff>537045</xdr:colOff>
      <xdr:row>21</xdr:row>
      <xdr:rowOff>63718</xdr:rowOff>
    </xdr:to>
    <xdr:pic>
      <xdr:nvPicPr>
        <xdr:cNvPr id="12" name="Рисунок 11" descr="14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925907" y="3176953"/>
          <a:ext cx="923907" cy="1350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4</xdr:row>
      <xdr:rowOff>142875</xdr:rowOff>
    </xdr:from>
    <xdr:to>
      <xdr:col>3</xdr:col>
      <xdr:colOff>9525</xdr:colOff>
      <xdr:row>7</xdr:row>
      <xdr:rowOff>57150</xdr:rowOff>
    </xdr:to>
    <xdr:pic>
      <xdr:nvPicPr>
        <xdr:cNvPr id="3073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800100"/>
          <a:ext cx="4857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48</xdr:row>
      <xdr:rowOff>47625</xdr:rowOff>
    </xdr:from>
    <xdr:to>
      <xdr:col>2</xdr:col>
      <xdr:colOff>581025</xdr:colOff>
      <xdr:row>50</xdr:row>
      <xdr:rowOff>142875</xdr:rowOff>
    </xdr:to>
    <xdr:pic>
      <xdr:nvPicPr>
        <xdr:cNvPr id="3074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0620375"/>
          <a:ext cx="485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0</xdr:row>
      <xdr:rowOff>66675</xdr:rowOff>
    </xdr:from>
    <xdr:to>
      <xdr:col>7</xdr:col>
      <xdr:colOff>238125</xdr:colOff>
      <xdr:row>18</xdr:row>
      <xdr:rowOff>47625</xdr:rowOff>
    </xdr:to>
    <xdr:pic>
      <xdr:nvPicPr>
        <xdr:cNvPr id="3075" name="Picture 178" descr="12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0" y="66675"/>
          <a:ext cx="22193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45</xdr:row>
      <xdr:rowOff>38100</xdr:rowOff>
    </xdr:from>
    <xdr:to>
      <xdr:col>7</xdr:col>
      <xdr:colOff>76200</xdr:colOff>
      <xdr:row>61</xdr:row>
      <xdr:rowOff>0</xdr:rowOff>
    </xdr:to>
    <xdr:pic>
      <xdr:nvPicPr>
        <xdr:cNvPr id="3076" name="Picture 179" descr="12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47900" y="9915525"/>
          <a:ext cx="2095500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65</xdr:row>
      <xdr:rowOff>76200</xdr:rowOff>
    </xdr:from>
    <xdr:to>
      <xdr:col>7</xdr:col>
      <xdr:colOff>133350</xdr:colOff>
      <xdr:row>81</xdr:row>
      <xdr:rowOff>9525</xdr:rowOff>
    </xdr:to>
    <xdr:pic>
      <xdr:nvPicPr>
        <xdr:cNvPr id="3077" name="Picture 182" descr="62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324100" y="14735175"/>
          <a:ext cx="2076450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26</xdr:row>
      <xdr:rowOff>142875</xdr:rowOff>
    </xdr:from>
    <xdr:to>
      <xdr:col>3</xdr:col>
      <xdr:colOff>9525</xdr:colOff>
      <xdr:row>29</xdr:row>
      <xdr:rowOff>57150</xdr:rowOff>
    </xdr:to>
    <xdr:pic>
      <xdr:nvPicPr>
        <xdr:cNvPr id="3078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5686425"/>
          <a:ext cx="4857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22</xdr:row>
      <xdr:rowOff>19050</xdr:rowOff>
    </xdr:from>
    <xdr:to>
      <xdr:col>7</xdr:col>
      <xdr:colOff>295275</xdr:colOff>
      <xdr:row>40</xdr:row>
      <xdr:rowOff>95250</xdr:rowOff>
    </xdr:to>
    <xdr:pic>
      <xdr:nvPicPr>
        <xdr:cNvPr id="3079" name="Picture 188" descr="158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76475" y="4905375"/>
          <a:ext cx="22860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68</xdr:row>
      <xdr:rowOff>57150</xdr:rowOff>
    </xdr:from>
    <xdr:to>
      <xdr:col>3</xdr:col>
      <xdr:colOff>95250</xdr:colOff>
      <xdr:row>70</xdr:row>
      <xdr:rowOff>161925</xdr:rowOff>
    </xdr:to>
    <xdr:pic>
      <xdr:nvPicPr>
        <xdr:cNvPr id="3080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38275" y="15411450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166166</xdr:colOff>
      <xdr:row>19</xdr:row>
      <xdr:rowOff>109387</xdr:rowOff>
    </xdr:from>
    <xdr:to>
      <xdr:col>17</xdr:col>
      <xdr:colOff>417040</xdr:colOff>
      <xdr:row>30</xdr:row>
      <xdr:rowOff>38548</xdr:rowOff>
    </xdr:to>
    <xdr:pic>
      <xdr:nvPicPr>
        <xdr:cNvPr id="10" name="Рисунок 9" descr="11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91484" y="3641481"/>
          <a:ext cx="2079674" cy="3039914"/>
        </a:xfrm>
        <a:prstGeom prst="rect">
          <a:avLst/>
        </a:prstGeom>
      </xdr:spPr>
    </xdr:pic>
    <xdr:clientData/>
  </xdr:twoCellAnchor>
  <xdr:twoCellAnchor editAs="oneCell">
    <xdr:from>
      <xdr:col>14</xdr:col>
      <xdr:colOff>423742</xdr:colOff>
      <xdr:row>0</xdr:row>
      <xdr:rowOff>0</xdr:rowOff>
    </xdr:from>
    <xdr:to>
      <xdr:col>18</xdr:col>
      <xdr:colOff>65016</xdr:colOff>
      <xdr:row>16</xdr:row>
      <xdr:rowOff>27773</xdr:rowOff>
    </xdr:to>
    <xdr:pic>
      <xdr:nvPicPr>
        <xdr:cNvPr id="11" name="Рисунок 10" descr="12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249060" y="0"/>
          <a:ext cx="2079674" cy="3039914"/>
        </a:xfrm>
        <a:prstGeom prst="rect">
          <a:avLst/>
        </a:prstGeom>
      </xdr:spPr>
    </xdr:pic>
    <xdr:clientData/>
  </xdr:twoCellAnchor>
  <xdr:twoCellAnchor editAs="oneCell">
    <xdr:from>
      <xdr:col>15</xdr:col>
      <xdr:colOff>89646</xdr:colOff>
      <xdr:row>53</xdr:row>
      <xdr:rowOff>113553</xdr:rowOff>
    </xdr:from>
    <xdr:to>
      <xdr:col>19</xdr:col>
      <xdr:colOff>179157</xdr:colOff>
      <xdr:row>68</xdr:row>
      <xdr:rowOff>43491</xdr:rowOff>
    </xdr:to>
    <xdr:pic>
      <xdr:nvPicPr>
        <xdr:cNvPr id="12" name="Рисунок 11" descr="141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24564" y="12000753"/>
          <a:ext cx="2527911" cy="3695114"/>
        </a:xfrm>
        <a:prstGeom prst="rect">
          <a:avLst/>
        </a:prstGeom>
      </xdr:spPr>
    </xdr:pic>
    <xdr:clientData/>
  </xdr:twoCellAnchor>
  <xdr:twoCellAnchor editAs="oneCell">
    <xdr:from>
      <xdr:col>14</xdr:col>
      <xdr:colOff>161364</xdr:colOff>
      <xdr:row>38</xdr:row>
      <xdr:rowOff>17930</xdr:rowOff>
    </xdr:from>
    <xdr:to>
      <xdr:col>18</xdr:col>
      <xdr:colOff>315201</xdr:colOff>
      <xdr:row>52</xdr:row>
      <xdr:rowOff>113688</xdr:rowOff>
    </xdr:to>
    <xdr:pic>
      <xdr:nvPicPr>
        <xdr:cNvPr id="13" name="Рисунок 12" descr="12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986682" y="8023412"/>
          <a:ext cx="2592237" cy="38071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3</xdr:row>
      <xdr:rowOff>123825</xdr:rowOff>
    </xdr:from>
    <xdr:to>
      <xdr:col>2</xdr:col>
      <xdr:colOff>581025</xdr:colOff>
      <xdr:row>5</xdr:row>
      <xdr:rowOff>247650</xdr:rowOff>
    </xdr:to>
    <xdr:pic>
      <xdr:nvPicPr>
        <xdr:cNvPr id="1025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6350" y="638175"/>
          <a:ext cx="5238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29</xdr:row>
      <xdr:rowOff>123825</xdr:rowOff>
    </xdr:from>
    <xdr:to>
      <xdr:col>2</xdr:col>
      <xdr:colOff>581025</xdr:colOff>
      <xdr:row>31</xdr:row>
      <xdr:rowOff>247650</xdr:rowOff>
    </xdr:to>
    <xdr:pic>
      <xdr:nvPicPr>
        <xdr:cNvPr id="1026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6350" y="5886450"/>
          <a:ext cx="5238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64</xdr:row>
      <xdr:rowOff>38100</xdr:rowOff>
    </xdr:from>
    <xdr:to>
      <xdr:col>4</xdr:col>
      <xdr:colOff>104775</xdr:colOff>
      <xdr:row>67</xdr:row>
      <xdr:rowOff>19050</xdr:rowOff>
    </xdr:to>
    <xdr:pic>
      <xdr:nvPicPr>
        <xdr:cNvPr id="1027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9300" y="13744575"/>
          <a:ext cx="5238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0</xdr:row>
      <xdr:rowOff>66675</xdr:rowOff>
    </xdr:from>
    <xdr:to>
      <xdr:col>7</xdr:col>
      <xdr:colOff>276225</xdr:colOff>
      <xdr:row>20</xdr:row>
      <xdr:rowOff>95250</xdr:rowOff>
    </xdr:to>
    <xdr:pic>
      <xdr:nvPicPr>
        <xdr:cNvPr id="1028" name="Picture 86" descr="110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52650" y="66675"/>
          <a:ext cx="239077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26</xdr:row>
      <xdr:rowOff>171450</xdr:rowOff>
    </xdr:from>
    <xdr:to>
      <xdr:col>7</xdr:col>
      <xdr:colOff>476250</xdr:colOff>
      <xdr:row>49</xdr:row>
      <xdr:rowOff>95250</xdr:rowOff>
    </xdr:to>
    <xdr:pic>
      <xdr:nvPicPr>
        <xdr:cNvPr id="1029" name="Picture 87" descr="110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" y="5419725"/>
          <a:ext cx="2838450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361950</xdr:colOff>
      <xdr:row>53</xdr:row>
      <xdr:rowOff>914400</xdr:rowOff>
    </xdr:from>
    <xdr:to>
      <xdr:col>7</xdr:col>
      <xdr:colOff>571500</xdr:colOff>
      <xdr:row>67</xdr:row>
      <xdr:rowOff>133350</xdr:rowOff>
    </xdr:to>
    <xdr:pic>
      <xdr:nvPicPr>
        <xdr:cNvPr id="1030" name="Picture 88" descr="11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0350" y="11629292"/>
          <a:ext cx="2038350" cy="3064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54</xdr:row>
      <xdr:rowOff>95250</xdr:rowOff>
    </xdr:from>
    <xdr:to>
      <xdr:col>5</xdr:col>
      <xdr:colOff>233155</xdr:colOff>
      <xdr:row>60</xdr:row>
      <xdr:rowOff>95250</xdr:rowOff>
    </xdr:to>
    <xdr:pic>
      <xdr:nvPicPr>
        <xdr:cNvPr id="1031" name="Picture 90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66825" y="11782425"/>
          <a:ext cx="2133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53</xdr:row>
      <xdr:rowOff>276225</xdr:rowOff>
    </xdr:from>
    <xdr:to>
      <xdr:col>5</xdr:col>
      <xdr:colOff>242680</xdr:colOff>
      <xdr:row>54</xdr:row>
      <xdr:rowOff>28575</xdr:rowOff>
    </xdr:to>
    <xdr:pic>
      <xdr:nvPicPr>
        <xdr:cNvPr id="1032" name="Picture 91" descr="куртка де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66825" y="10696575"/>
          <a:ext cx="2143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401782</xdr:colOff>
      <xdr:row>22</xdr:row>
      <xdr:rowOff>387927</xdr:rowOff>
    </xdr:from>
    <xdr:to>
      <xdr:col>19</xdr:col>
      <xdr:colOff>5259</xdr:colOff>
      <xdr:row>40</xdr:row>
      <xdr:rowOff>164868</xdr:rowOff>
    </xdr:to>
    <xdr:pic>
      <xdr:nvPicPr>
        <xdr:cNvPr id="10" name="Рисунок 9" descr="14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407237" y="4281054"/>
          <a:ext cx="2776167" cy="4057996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138545</xdr:colOff>
      <xdr:row>41</xdr:row>
      <xdr:rowOff>69272</xdr:rowOff>
    </xdr:from>
    <xdr:to>
      <xdr:col>19</xdr:col>
      <xdr:colOff>259834</xdr:colOff>
      <xdr:row>53</xdr:row>
      <xdr:rowOff>816031</xdr:rowOff>
    </xdr:to>
    <xdr:pic>
      <xdr:nvPicPr>
        <xdr:cNvPr id="11" name="Рисунок 10" descr="110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363200" y="8409708"/>
          <a:ext cx="2074779" cy="3032759"/>
        </a:xfrm>
        <a:prstGeom prst="rect">
          <a:avLst/>
        </a:prstGeom>
      </xdr:spPr>
    </xdr:pic>
    <xdr:clientData/>
  </xdr:twoCellAnchor>
  <xdr:twoCellAnchor editAs="oneCell">
    <xdr:from>
      <xdr:col>14</xdr:col>
      <xdr:colOff>318655</xdr:colOff>
      <xdr:row>0</xdr:row>
      <xdr:rowOff>0</xdr:rowOff>
    </xdr:from>
    <xdr:to>
      <xdr:col>18</xdr:col>
      <xdr:colOff>541210</xdr:colOff>
      <xdr:row>22</xdr:row>
      <xdr:rowOff>178724</xdr:rowOff>
    </xdr:to>
    <xdr:pic>
      <xdr:nvPicPr>
        <xdr:cNvPr id="12" name="Рисунок 11" descr="11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24110" y="0"/>
          <a:ext cx="2785645" cy="4071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1</xdr:row>
      <xdr:rowOff>0</xdr:rowOff>
    </xdr:from>
    <xdr:to>
      <xdr:col>7</xdr:col>
      <xdr:colOff>371475</xdr:colOff>
      <xdr:row>21</xdr:row>
      <xdr:rowOff>76200</xdr:rowOff>
    </xdr:to>
    <xdr:pic>
      <xdr:nvPicPr>
        <xdr:cNvPr id="4097" name="Picture 9" descr="13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790575"/>
          <a:ext cx="2590800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26</xdr:row>
      <xdr:rowOff>180975</xdr:rowOff>
    </xdr:from>
    <xdr:to>
      <xdr:col>7</xdr:col>
      <xdr:colOff>304800</xdr:colOff>
      <xdr:row>45</xdr:row>
      <xdr:rowOff>123825</xdr:rowOff>
    </xdr:to>
    <xdr:pic>
      <xdr:nvPicPr>
        <xdr:cNvPr id="4098" name="Picture 10" descr="13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7181850"/>
          <a:ext cx="246697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602576</xdr:colOff>
      <xdr:row>4</xdr:row>
      <xdr:rowOff>76200</xdr:rowOff>
    </xdr:from>
    <xdr:to>
      <xdr:col>19</xdr:col>
      <xdr:colOff>329183</xdr:colOff>
      <xdr:row>15</xdr:row>
      <xdr:rowOff>117120</xdr:rowOff>
    </xdr:to>
    <xdr:pic>
      <xdr:nvPicPr>
        <xdr:cNvPr id="4" name="Рисунок 3" descr="110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56176" y="1394460"/>
          <a:ext cx="1555407" cy="2273580"/>
        </a:xfrm>
        <a:prstGeom prst="rect">
          <a:avLst/>
        </a:prstGeom>
      </xdr:spPr>
    </xdr:pic>
    <xdr:clientData/>
  </xdr:twoCellAnchor>
  <xdr:twoCellAnchor editAs="oneCell">
    <xdr:from>
      <xdr:col>13</xdr:col>
      <xdr:colOff>501116</xdr:colOff>
      <xdr:row>9</xdr:row>
      <xdr:rowOff>119520</xdr:rowOff>
    </xdr:from>
    <xdr:to>
      <xdr:col>16</xdr:col>
      <xdr:colOff>227723</xdr:colOff>
      <xdr:row>23</xdr:row>
      <xdr:rowOff>38520</xdr:rowOff>
    </xdr:to>
    <xdr:pic>
      <xdr:nvPicPr>
        <xdr:cNvPr id="5" name="Рисунок 4" descr="120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25916" y="2664600"/>
          <a:ext cx="1555407" cy="2273580"/>
        </a:xfrm>
        <a:prstGeom prst="rect">
          <a:avLst/>
        </a:prstGeom>
      </xdr:spPr>
    </xdr:pic>
    <xdr:clientData/>
  </xdr:twoCellAnchor>
  <xdr:twoCellAnchor editAs="oneCell">
    <xdr:from>
      <xdr:col>14</xdr:col>
      <xdr:colOff>140576</xdr:colOff>
      <xdr:row>0</xdr:row>
      <xdr:rowOff>0</xdr:rowOff>
    </xdr:from>
    <xdr:to>
      <xdr:col>16</xdr:col>
      <xdr:colOff>476783</xdr:colOff>
      <xdr:row>7</xdr:row>
      <xdr:rowOff>406680</xdr:rowOff>
    </xdr:to>
    <xdr:pic>
      <xdr:nvPicPr>
        <xdr:cNvPr id="6" name="Рисунок 5" descr="120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74976" y="0"/>
          <a:ext cx="1555407" cy="22735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27</xdr:row>
      <xdr:rowOff>133350</xdr:rowOff>
    </xdr:from>
    <xdr:to>
      <xdr:col>2</xdr:col>
      <xdr:colOff>657225</xdr:colOff>
      <xdr:row>29</xdr:row>
      <xdr:rowOff>123825</xdr:rowOff>
    </xdr:to>
    <xdr:pic>
      <xdr:nvPicPr>
        <xdr:cNvPr id="5121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1625" y="30489525"/>
          <a:ext cx="485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48</xdr:row>
      <xdr:rowOff>95250</xdr:rowOff>
    </xdr:from>
    <xdr:to>
      <xdr:col>2</xdr:col>
      <xdr:colOff>695325</xdr:colOff>
      <xdr:row>50</xdr:row>
      <xdr:rowOff>142874</xdr:rowOff>
    </xdr:to>
    <xdr:pic>
      <xdr:nvPicPr>
        <xdr:cNvPr id="5122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725" y="34699575"/>
          <a:ext cx="485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68</xdr:row>
      <xdr:rowOff>104775</xdr:rowOff>
    </xdr:from>
    <xdr:to>
      <xdr:col>2</xdr:col>
      <xdr:colOff>619125</xdr:colOff>
      <xdr:row>70</xdr:row>
      <xdr:rowOff>175260</xdr:rowOff>
    </xdr:to>
    <xdr:pic>
      <xdr:nvPicPr>
        <xdr:cNvPr id="5124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3525" y="43500675"/>
          <a:ext cx="485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109</xdr:row>
      <xdr:rowOff>9525</xdr:rowOff>
    </xdr:from>
    <xdr:to>
      <xdr:col>2</xdr:col>
      <xdr:colOff>542925</xdr:colOff>
      <xdr:row>110</xdr:row>
      <xdr:rowOff>276224</xdr:rowOff>
    </xdr:to>
    <xdr:pic>
      <xdr:nvPicPr>
        <xdr:cNvPr id="5125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59597925"/>
          <a:ext cx="485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0</xdr:row>
      <xdr:rowOff>0</xdr:rowOff>
    </xdr:from>
    <xdr:to>
      <xdr:col>7</xdr:col>
      <xdr:colOff>428625</xdr:colOff>
      <xdr:row>16</xdr:row>
      <xdr:rowOff>118783</xdr:rowOff>
    </xdr:to>
    <xdr:pic>
      <xdr:nvPicPr>
        <xdr:cNvPr id="5126" name="Picture 57" descr="150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38425" y="4419600"/>
          <a:ext cx="2238375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419100</xdr:colOff>
      <xdr:row>16</xdr:row>
      <xdr:rowOff>134471</xdr:rowOff>
    </xdr:to>
    <xdr:pic>
      <xdr:nvPicPr>
        <xdr:cNvPr id="5127" name="Picture 58" descr="15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9375" y="9029700"/>
          <a:ext cx="2247900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0</xdr:row>
      <xdr:rowOff>0</xdr:rowOff>
    </xdr:from>
    <xdr:to>
      <xdr:col>7</xdr:col>
      <xdr:colOff>390525</xdr:colOff>
      <xdr:row>16</xdr:row>
      <xdr:rowOff>121024</xdr:rowOff>
    </xdr:to>
    <xdr:pic>
      <xdr:nvPicPr>
        <xdr:cNvPr id="5128" name="Picture 59" descr="150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81275" y="13630275"/>
          <a:ext cx="225742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0</xdr:row>
      <xdr:rowOff>0</xdr:rowOff>
    </xdr:from>
    <xdr:to>
      <xdr:col>7</xdr:col>
      <xdr:colOff>266700</xdr:colOff>
      <xdr:row>14</xdr:row>
      <xdr:rowOff>49306</xdr:rowOff>
    </xdr:to>
    <xdr:pic>
      <xdr:nvPicPr>
        <xdr:cNvPr id="5129" name="Picture 60" descr="15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52725" y="133350"/>
          <a:ext cx="196215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0</xdr:row>
      <xdr:rowOff>95250</xdr:rowOff>
    </xdr:from>
    <xdr:to>
      <xdr:col>7</xdr:col>
      <xdr:colOff>419100</xdr:colOff>
      <xdr:row>17</xdr:row>
      <xdr:rowOff>95250</xdr:rowOff>
    </xdr:to>
    <xdr:pic>
      <xdr:nvPicPr>
        <xdr:cNvPr id="5130" name="Picture 61" descr="15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90800" y="17735550"/>
          <a:ext cx="2276475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22</xdr:row>
      <xdr:rowOff>133350</xdr:rowOff>
    </xdr:from>
    <xdr:to>
      <xdr:col>7</xdr:col>
      <xdr:colOff>400050</xdr:colOff>
      <xdr:row>38</xdr:row>
      <xdr:rowOff>9525</xdr:rowOff>
    </xdr:to>
    <xdr:pic>
      <xdr:nvPicPr>
        <xdr:cNvPr id="5133" name="Picture 64" descr="15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24150" y="29403675"/>
          <a:ext cx="2124075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</xdr:row>
      <xdr:rowOff>123825</xdr:rowOff>
    </xdr:from>
    <xdr:to>
      <xdr:col>7</xdr:col>
      <xdr:colOff>457200</xdr:colOff>
      <xdr:row>58</xdr:row>
      <xdr:rowOff>66675</xdr:rowOff>
    </xdr:to>
    <xdr:pic>
      <xdr:nvPicPr>
        <xdr:cNvPr id="5134" name="Picture 65" descr="15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19375" y="33261300"/>
          <a:ext cx="2286000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63</xdr:row>
      <xdr:rowOff>182880</xdr:rowOff>
    </xdr:from>
    <xdr:to>
      <xdr:col>4</xdr:col>
      <xdr:colOff>508219</xdr:colOff>
      <xdr:row>71</xdr:row>
      <xdr:rowOff>67684</xdr:rowOff>
    </xdr:to>
    <xdr:pic>
      <xdr:nvPicPr>
        <xdr:cNvPr id="5136" name="Picture 67" descr="15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05966" y="42359580"/>
          <a:ext cx="1361546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592455</xdr:colOff>
      <xdr:row>82</xdr:row>
      <xdr:rowOff>81915</xdr:rowOff>
    </xdr:from>
    <xdr:to>
      <xdr:col>7</xdr:col>
      <xdr:colOff>1002030</xdr:colOff>
      <xdr:row>96</xdr:row>
      <xdr:rowOff>110490</xdr:rowOff>
    </xdr:to>
    <xdr:pic>
      <xdr:nvPicPr>
        <xdr:cNvPr id="5138" name="Picture 69" descr="15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6595" y="54679215"/>
          <a:ext cx="2238375" cy="3289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131445</xdr:colOff>
      <xdr:row>83</xdr:row>
      <xdr:rowOff>68580</xdr:rowOff>
    </xdr:from>
    <xdr:to>
      <xdr:col>5</xdr:col>
      <xdr:colOff>33396</xdr:colOff>
      <xdr:row>90</xdr:row>
      <xdr:rowOff>348613</xdr:rowOff>
    </xdr:to>
    <xdr:pic>
      <xdr:nvPicPr>
        <xdr:cNvPr id="5139" name="Picture 70" descr="15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65985" y="54757320"/>
          <a:ext cx="1121151" cy="1644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103</xdr:row>
      <xdr:rowOff>9525</xdr:rowOff>
    </xdr:from>
    <xdr:to>
      <xdr:col>7</xdr:col>
      <xdr:colOff>314325</xdr:colOff>
      <xdr:row>120</xdr:row>
      <xdr:rowOff>19052</xdr:rowOff>
    </xdr:to>
    <xdr:pic>
      <xdr:nvPicPr>
        <xdr:cNvPr id="5140" name="Picture 71" descr="15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28900" y="58521600"/>
          <a:ext cx="213360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90</xdr:row>
      <xdr:rowOff>161925</xdr:rowOff>
    </xdr:from>
    <xdr:to>
      <xdr:col>2</xdr:col>
      <xdr:colOff>781050</xdr:colOff>
      <xdr:row>91</xdr:row>
      <xdr:rowOff>190502</xdr:rowOff>
    </xdr:to>
    <xdr:pic>
      <xdr:nvPicPr>
        <xdr:cNvPr id="5141" name="Рисунок 35" descr="хлопок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57350" y="55902225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64</xdr:row>
      <xdr:rowOff>114300</xdr:rowOff>
    </xdr:from>
    <xdr:to>
      <xdr:col>7</xdr:col>
      <xdr:colOff>984675</xdr:colOff>
      <xdr:row>76</xdr:row>
      <xdr:rowOff>18898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82340" y="42748200"/>
          <a:ext cx="1975275" cy="2901948"/>
        </a:xfrm>
        <a:prstGeom prst="rect">
          <a:avLst/>
        </a:prstGeom>
      </xdr:spPr>
    </xdr:pic>
    <xdr:clientData/>
  </xdr:twoCellAnchor>
  <xdr:twoCellAnchor editAs="oneCell">
    <xdr:from>
      <xdr:col>4</xdr:col>
      <xdr:colOff>176157</xdr:colOff>
      <xdr:row>89</xdr:row>
      <xdr:rowOff>140368</xdr:rowOff>
    </xdr:from>
    <xdr:to>
      <xdr:col>5</xdr:col>
      <xdr:colOff>602877</xdr:colOff>
      <xdr:row>93</xdr:row>
      <xdr:rowOff>150507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035898" y="18428368"/>
          <a:ext cx="1036320" cy="14175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17</xdr:col>
      <xdr:colOff>225853</xdr:colOff>
      <xdr:row>18</xdr:row>
      <xdr:rowOff>95410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60429" y="206828"/>
          <a:ext cx="2241631" cy="35269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108858</xdr:colOff>
      <xdr:row>0</xdr:row>
      <xdr:rowOff>0</xdr:rowOff>
    </xdr:from>
    <xdr:to>
      <xdr:col>16</xdr:col>
      <xdr:colOff>594633</xdr:colOff>
      <xdr:row>11</xdr:row>
      <xdr:rowOff>141099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874829" y="14009914"/>
          <a:ext cx="1095375" cy="24392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32658</xdr:colOff>
      <xdr:row>21</xdr:row>
      <xdr:rowOff>0</xdr:rowOff>
    </xdr:from>
    <xdr:to>
      <xdr:col>16</xdr:col>
      <xdr:colOff>518433</xdr:colOff>
      <xdr:row>33</xdr:row>
      <xdr:rowOff>16235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798629" y="22457228"/>
          <a:ext cx="1095375" cy="24392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163285</xdr:colOff>
      <xdr:row>21</xdr:row>
      <xdr:rowOff>0</xdr:rowOff>
    </xdr:from>
    <xdr:to>
      <xdr:col>18</xdr:col>
      <xdr:colOff>38190</xdr:colOff>
      <xdr:row>39</xdr:row>
      <xdr:rowOff>25533</xdr:rowOff>
    </xdr:to>
    <xdr:pic>
      <xdr:nvPicPr>
        <xdr:cNvPr id="32" name="Рисунок 32" descr="ЛОГО 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123714" y="28901572"/>
          <a:ext cx="2500283" cy="3536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106</xdr:row>
      <xdr:rowOff>0</xdr:rowOff>
    </xdr:from>
    <xdr:to>
      <xdr:col>20</xdr:col>
      <xdr:colOff>105817</xdr:colOff>
      <xdr:row>122</xdr:row>
      <xdr:rowOff>205344</xdr:rowOff>
    </xdr:to>
    <xdr:pic>
      <xdr:nvPicPr>
        <xdr:cNvPr id="33" name="Рисунок 34" descr="ЛОГО 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375571" y="55299429"/>
          <a:ext cx="2190750" cy="3079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130628</xdr:colOff>
      <xdr:row>85</xdr:row>
      <xdr:rowOff>152400</xdr:rowOff>
    </xdr:from>
    <xdr:to>
      <xdr:col>21</xdr:col>
      <xdr:colOff>86115</xdr:colOff>
      <xdr:row>97</xdr:row>
      <xdr:rowOff>48492</xdr:rowOff>
    </xdr:to>
    <xdr:pic>
      <xdr:nvPicPr>
        <xdr:cNvPr id="34" name="Рисунок 33" descr="ЛОГО 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115799" y="51184629"/>
          <a:ext cx="1852162" cy="2617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32656</xdr:colOff>
      <xdr:row>44</xdr:row>
      <xdr:rowOff>141514</xdr:rowOff>
    </xdr:from>
    <xdr:to>
      <xdr:col>18</xdr:col>
      <xdr:colOff>302878</xdr:colOff>
      <xdr:row>57</xdr:row>
      <xdr:rowOff>154997</xdr:rowOff>
    </xdr:to>
    <xdr:pic>
      <xdr:nvPicPr>
        <xdr:cNvPr id="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993085" y="33821914"/>
          <a:ext cx="2895600" cy="24409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0</xdr:row>
      <xdr:rowOff>57150</xdr:rowOff>
    </xdr:from>
    <xdr:to>
      <xdr:col>7</xdr:col>
      <xdr:colOff>19050</xdr:colOff>
      <xdr:row>16</xdr:row>
      <xdr:rowOff>95250</xdr:rowOff>
    </xdr:to>
    <xdr:pic>
      <xdr:nvPicPr>
        <xdr:cNvPr id="6145" name="Picture 7" descr="16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7425" y="57150"/>
          <a:ext cx="202882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19</xdr:row>
      <xdr:rowOff>104775</xdr:rowOff>
    </xdr:from>
    <xdr:to>
      <xdr:col>7</xdr:col>
      <xdr:colOff>171450</xdr:colOff>
      <xdr:row>37</xdr:row>
      <xdr:rowOff>95250</xdr:rowOff>
    </xdr:to>
    <xdr:pic>
      <xdr:nvPicPr>
        <xdr:cNvPr id="6146" name="Picture 8" descr="16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9325" y="3952875"/>
          <a:ext cx="22193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5</xdr:row>
      <xdr:rowOff>104775</xdr:rowOff>
    </xdr:from>
    <xdr:to>
      <xdr:col>2</xdr:col>
      <xdr:colOff>600075</xdr:colOff>
      <xdr:row>8</xdr:row>
      <xdr:rowOff>9525</xdr:rowOff>
    </xdr:to>
    <xdr:pic>
      <xdr:nvPicPr>
        <xdr:cNvPr id="7169" name="Рисунок 36" descr="хлопо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952500"/>
          <a:ext cx="4953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428625</xdr:colOff>
      <xdr:row>0</xdr:row>
      <xdr:rowOff>414</xdr:rowOff>
    </xdr:from>
    <xdr:to>
      <xdr:col>7</xdr:col>
      <xdr:colOff>457200</xdr:colOff>
      <xdr:row>15</xdr:row>
      <xdr:rowOff>67089</xdr:rowOff>
    </xdr:to>
    <xdr:pic>
      <xdr:nvPicPr>
        <xdr:cNvPr id="7173" name="Picture 504" descr="17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60" y="414"/>
          <a:ext cx="1857375" cy="2896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616224</xdr:colOff>
      <xdr:row>0</xdr:row>
      <xdr:rowOff>0</xdr:rowOff>
    </xdr:from>
    <xdr:to>
      <xdr:col>4</xdr:col>
      <xdr:colOff>238537</xdr:colOff>
      <xdr:row>7</xdr:row>
      <xdr:rowOff>101107</xdr:rowOff>
    </xdr:to>
    <xdr:pic>
      <xdr:nvPicPr>
        <xdr:cNvPr id="14" name="Рисунок 13" descr="17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42659" y="0"/>
          <a:ext cx="993913" cy="1452829"/>
        </a:xfrm>
        <a:prstGeom prst="rect">
          <a:avLst/>
        </a:prstGeom>
      </xdr:spPr>
    </xdr:pic>
    <xdr:clientData/>
  </xdr:twoCellAnchor>
  <xdr:twoCellAnchor editAs="oneCell">
    <xdr:from>
      <xdr:col>3</xdr:col>
      <xdr:colOff>92765</xdr:colOff>
      <xdr:row>8</xdr:row>
      <xdr:rowOff>92765</xdr:rowOff>
    </xdr:from>
    <xdr:to>
      <xdr:col>4</xdr:col>
      <xdr:colOff>385243</xdr:colOff>
      <xdr:row>15</xdr:row>
      <xdr:rowOff>99391</xdr:rowOff>
    </xdr:to>
    <xdr:pic>
      <xdr:nvPicPr>
        <xdr:cNvPr id="15" name="Рисунок 14" descr="17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81200" y="1610139"/>
          <a:ext cx="902078" cy="1318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352944</xdr:colOff>
      <xdr:row>0</xdr:row>
      <xdr:rowOff>0</xdr:rowOff>
    </xdr:from>
    <xdr:to>
      <xdr:col>13</xdr:col>
      <xdr:colOff>474864</xdr:colOff>
      <xdr:row>1</xdr:row>
      <xdr:rowOff>326818</xdr:rowOff>
    </xdr:to>
    <xdr:pic>
      <xdr:nvPicPr>
        <xdr:cNvPr id="2" name="Рисунок 29" descr="Тканый ярлык_логотип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03271" y="0"/>
          <a:ext cx="4998720" cy="673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340995</xdr:colOff>
      <xdr:row>4</xdr:row>
      <xdr:rowOff>203835</xdr:rowOff>
    </xdr:from>
    <xdr:ext cx="183280" cy="266403"/>
    <xdr:sp macro="" textlink="">
      <xdr:nvSpPr>
        <xdr:cNvPr id="3" name="TextBox 2"/>
        <xdr:cNvSpPr txBox="1"/>
      </xdr:nvSpPr>
      <xdr:spPr>
        <a:xfrm>
          <a:off x="6520815" y="1003935"/>
          <a:ext cx="183280" cy="266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14</xdr:col>
      <xdr:colOff>56112</xdr:colOff>
      <xdr:row>1</xdr:row>
      <xdr:rowOff>195695</xdr:rowOff>
    </xdr:from>
    <xdr:to>
      <xdr:col>18</xdr:col>
      <xdr:colOff>461865</xdr:colOff>
      <xdr:row>5</xdr:row>
      <xdr:rowOff>139931</xdr:rowOff>
    </xdr:to>
    <xdr:sp macro="" textlink="">
      <xdr:nvSpPr>
        <xdr:cNvPr id="4" name="TextBox 3"/>
        <xdr:cNvSpPr txBox="1"/>
      </xdr:nvSpPr>
      <xdr:spPr>
        <a:xfrm>
          <a:off x="9892839" y="375804"/>
          <a:ext cx="2844153" cy="7755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ООО "БрэндФэшнГрупп" 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Швейное производство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</a:p>
        <a:p>
          <a:pPr algn="l"/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Минск, ул. Тимирязева, 9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</a:p>
        <a:p>
          <a:pPr algn="l"/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Тел./факс (+375 17) 306 20 44, тел. (+375 17) 306 20 47, 48, 49, 50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ru-RU"/>
            <a:t> </a:t>
          </a:r>
          <a:r>
            <a:rPr lang="ru-RU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ru-RU"/>
            <a:t> </a:t>
          </a:r>
          <a:r>
            <a:rPr lang="en-US" sz="1100" b="0" i="0" u="sng" strike="noStrike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info@marusya.by</a:t>
          </a:r>
          <a:r>
            <a:rPr lang="en-US"/>
            <a:t> </a:t>
          </a:r>
          <a:endParaRPr lang="ru-RU" sz="1100"/>
        </a:p>
      </xdr:txBody>
    </xdr:sp>
    <xdr:clientData/>
  </xdr:twoCellAnchor>
  <xdr:twoCellAnchor editAs="oneCell">
    <xdr:from>
      <xdr:col>7</xdr:col>
      <xdr:colOff>290946</xdr:colOff>
      <xdr:row>24</xdr:row>
      <xdr:rowOff>26721</xdr:rowOff>
    </xdr:from>
    <xdr:to>
      <xdr:col>17</xdr:col>
      <xdr:colOff>241337</xdr:colOff>
      <xdr:row>60</xdr:row>
      <xdr:rowOff>41564</xdr:rowOff>
    </xdr:to>
    <xdr:pic>
      <xdr:nvPicPr>
        <xdr:cNvPr id="5" name="Рисунок 4" descr="1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11637" y="5000503"/>
          <a:ext cx="6046391" cy="6000006"/>
        </a:xfrm>
        <a:prstGeom prst="rect">
          <a:avLst/>
        </a:prstGeom>
      </xdr:spPr>
    </xdr:pic>
    <xdr:clientData/>
  </xdr:twoCellAnchor>
  <xdr:oneCellAnchor>
    <xdr:from>
      <xdr:col>0</xdr:col>
      <xdr:colOff>100351</xdr:colOff>
      <xdr:row>8</xdr:row>
      <xdr:rowOff>87390</xdr:rowOff>
    </xdr:from>
    <xdr:ext cx="12000605" cy="2363468"/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0351" y="1722226"/>
          <a:ext cx="12000605" cy="2363468"/>
        </a:xfrm>
        <a:prstGeom prst="rect">
          <a:avLst/>
        </a:prstGeom>
        <a:ln>
          <a:headEnd/>
          <a:tailE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Сегодня школьная форма, от которой так стремились отойти в 90-е годы </a:t>
          </a:r>
          <a:r>
            <a:rPr lang="en-US" sz="1400" b="0" i="0" strike="noStrike">
              <a:solidFill>
                <a:schemeClr val="tx1"/>
              </a:solidFill>
              <a:latin typeface="Arial"/>
              <a:cs typeface="Arial"/>
            </a:rPr>
            <a:t>XX-</a:t>
          </a: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го века, перестала быть «пережитком прошлого».</a:t>
          </a:r>
          <a:r>
            <a:rPr lang="ru-RU" sz="1000" b="0" i="0" strike="noStrike">
              <a:solidFill>
                <a:schemeClr val="tx1"/>
              </a:solidFill>
              <a:latin typeface="Arial"/>
              <a:cs typeface="Arial"/>
            </a:rPr>
            <a:t> 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По данным Всероссийского центра исследования общественного мнения 64% жителей России поддерживают внедрение единой формы одежды в учебные заведения.</a:t>
          </a: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И если споры о том, должна ли она быть одинаковой по всей стране, еще ведутся, то вопрос о необходимости ее введения перестал быть дискуссионным.</a:t>
          </a:r>
        </a:p>
        <a:p>
          <a:pPr algn="l" rtl="1">
            <a:defRPr sz="1000"/>
          </a:pPr>
          <a:endParaRPr lang="en-US" sz="1400" b="0" i="0" strike="noStrike">
            <a:solidFill>
              <a:schemeClr val="tx1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ru-RU" sz="1400" b="0" i="0" strike="noStrike">
              <a:solidFill>
                <a:schemeClr val="tx1"/>
              </a:solidFill>
              <a:latin typeface="Arial"/>
              <a:cs typeface="Arial"/>
            </a:rPr>
            <a:t>Вопреки распространенному мнению о том, что комплект школьной формы – дорогое удовольствие, ее приобретение оборачивается реальной экономией. Дело в том, что хорошо зарекомендовавшие себя производители используют для производства форменной одежды только высококачественные материалы, которые отличаются повышенной носкостью и не боятся многочисленных стирок. А это значит, что при правильном обращении школьная форма может прослужить и не один год.</a:t>
          </a:r>
        </a:p>
        <a:p>
          <a:pPr algn="l" rtl="1">
            <a:defRPr sz="1000"/>
          </a:pPr>
          <a:endParaRPr lang="ru-RU" sz="1400" b="0" i="0" strike="noStrike">
            <a:solidFill>
              <a:schemeClr val="tx1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0</xdr:col>
      <xdr:colOff>0</xdr:colOff>
      <xdr:row>24</xdr:row>
      <xdr:rowOff>69273</xdr:rowOff>
    </xdr:from>
    <xdr:to>
      <xdr:col>7</xdr:col>
      <xdr:colOff>290945</xdr:colOff>
      <xdr:row>59</xdr:row>
      <xdr:rowOff>55418</xdr:rowOff>
    </xdr:to>
    <xdr:pic>
      <xdr:nvPicPr>
        <xdr:cNvPr id="7" name="Рисунок 6" descr="101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043055"/>
          <a:ext cx="6511636" cy="58050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nashaforma.ru/manufacturers-list/sort/4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U21"/>
  <sheetViews>
    <sheetView tabSelected="1" zoomScale="85" zoomScaleNormal="85" workbookViewId="0">
      <selection activeCell="C21" sqref="C21:D21"/>
    </sheetView>
  </sheetViews>
  <sheetFormatPr defaultColWidth="9.109375" defaultRowHeight="13.2"/>
  <cols>
    <col min="1" max="1" width="7.33203125" style="20" customWidth="1"/>
    <col min="2" max="2" width="7.6640625" style="20" customWidth="1"/>
    <col min="3" max="3" width="11" style="20" customWidth="1"/>
    <col min="4" max="7" width="9.109375" style="20"/>
    <col min="8" max="8" width="9" style="20" customWidth="1"/>
    <col min="9" max="10" width="9.109375" style="20" hidden="1" customWidth="1"/>
    <col min="11" max="11" width="12.6640625" style="20" customWidth="1"/>
    <col min="12" max="12" width="9.109375" style="20"/>
    <col min="13" max="13" width="12.109375" style="20" customWidth="1"/>
    <col min="14" max="14" width="9.109375" style="20"/>
    <col min="15" max="15" width="13.6640625" style="20" customWidth="1"/>
    <col min="16" max="16384" width="9.109375" style="20"/>
  </cols>
  <sheetData>
    <row r="1" spans="1:16" ht="14.25" customHeight="1">
      <c r="A1" s="147" t="s">
        <v>59</v>
      </c>
      <c r="B1" s="147"/>
      <c r="C1" s="1"/>
      <c r="D1" s="2"/>
      <c r="E1" s="3"/>
      <c r="F1" s="4"/>
      <c r="G1" s="4"/>
      <c r="H1" s="4"/>
      <c r="I1" s="5"/>
      <c r="J1" s="49" t="s">
        <v>24</v>
      </c>
      <c r="K1" s="24" t="s">
        <v>59</v>
      </c>
      <c r="L1" s="36" t="s">
        <v>18</v>
      </c>
      <c r="M1" s="54" t="s">
        <v>60</v>
      </c>
      <c r="N1" s="36" t="s">
        <v>51</v>
      </c>
      <c r="O1" s="54" t="s">
        <v>187</v>
      </c>
      <c r="P1" s="56" t="s">
        <v>81</v>
      </c>
    </row>
    <row r="2" spans="1:16">
      <c r="A2" s="151" t="s">
        <v>60</v>
      </c>
      <c r="B2" s="152"/>
      <c r="C2" s="1"/>
      <c r="D2" s="2"/>
      <c r="E2" s="3"/>
      <c r="F2" s="4"/>
      <c r="G2" s="4"/>
      <c r="H2" s="4"/>
      <c r="I2" s="6" t="s">
        <v>25</v>
      </c>
      <c r="J2" s="50"/>
      <c r="K2" s="25" t="s">
        <v>39</v>
      </c>
      <c r="L2" s="31"/>
      <c r="M2" s="6" t="s">
        <v>45</v>
      </c>
      <c r="N2" s="31"/>
      <c r="O2" s="53" t="s">
        <v>91</v>
      </c>
      <c r="P2" s="57"/>
    </row>
    <row r="3" spans="1:16">
      <c r="A3" s="151" t="s">
        <v>187</v>
      </c>
      <c r="B3" s="152"/>
      <c r="C3" s="1"/>
      <c r="D3" s="2"/>
      <c r="E3" s="3"/>
      <c r="F3" s="4"/>
      <c r="G3" s="4"/>
      <c r="H3" s="4"/>
      <c r="I3" s="6" t="s">
        <v>27</v>
      </c>
      <c r="J3" s="50"/>
      <c r="K3" s="25" t="s">
        <v>40</v>
      </c>
      <c r="L3" s="31"/>
      <c r="M3" s="6" t="s">
        <v>46</v>
      </c>
      <c r="N3" s="31"/>
      <c r="O3" s="53" t="s">
        <v>92</v>
      </c>
      <c r="P3" s="57"/>
    </row>
    <row r="4" spans="1:16" ht="27.75" customHeight="1">
      <c r="A4" s="159" t="s">
        <v>162</v>
      </c>
      <c r="B4" s="160"/>
      <c r="C4" s="1"/>
      <c r="D4" s="2"/>
      <c r="E4" s="3"/>
      <c r="F4" s="4"/>
      <c r="G4" s="4"/>
      <c r="H4" s="4"/>
      <c r="I4" s="6" t="s">
        <v>28</v>
      </c>
      <c r="J4" s="50"/>
      <c r="K4" s="25" t="s">
        <v>41</v>
      </c>
      <c r="L4" s="31"/>
      <c r="M4" s="6" t="s">
        <v>47</v>
      </c>
      <c r="N4" s="31"/>
      <c r="O4" s="53" t="s">
        <v>93</v>
      </c>
      <c r="P4" s="57"/>
    </row>
    <row r="5" spans="1:16">
      <c r="A5" s="147" t="s">
        <v>0</v>
      </c>
      <c r="B5" s="147"/>
      <c r="C5" s="8"/>
      <c r="D5" s="2"/>
      <c r="E5" s="3"/>
      <c r="F5" s="4"/>
      <c r="G5" s="4"/>
      <c r="H5" s="4"/>
      <c r="I5" s="6" t="s">
        <v>29</v>
      </c>
      <c r="J5" s="50"/>
      <c r="K5" s="25" t="s">
        <v>42</v>
      </c>
      <c r="L5" s="31"/>
      <c r="M5" s="6" t="s">
        <v>48</v>
      </c>
      <c r="N5" s="31"/>
      <c r="O5" s="53" t="s">
        <v>94</v>
      </c>
      <c r="P5" s="57"/>
    </row>
    <row r="6" spans="1:16" ht="54" customHeight="1">
      <c r="A6" s="161" t="s">
        <v>163</v>
      </c>
      <c r="B6" s="162"/>
      <c r="C6" s="8"/>
      <c r="D6" s="2"/>
      <c r="E6" s="4"/>
      <c r="F6" s="4"/>
      <c r="G6" s="4"/>
      <c r="H6" s="4"/>
      <c r="I6" s="6" t="s">
        <v>30</v>
      </c>
      <c r="J6" s="50"/>
      <c r="K6" s="26" t="s">
        <v>43</v>
      </c>
      <c r="L6" s="31"/>
      <c r="M6" s="6" t="s">
        <v>50</v>
      </c>
      <c r="N6" s="32"/>
      <c r="O6" s="53" t="s">
        <v>95</v>
      </c>
      <c r="P6" s="57"/>
    </row>
    <row r="7" spans="1:16">
      <c r="A7" s="147" t="s">
        <v>1</v>
      </c>
      <c r="B7" s="147"/>
      <c r="C7" s="10"/>
      <c r="D7" s="4"/>
      <c r="E7" s="4"/>
      <c r="F7" s="4"/>
      <c r="G7" s="4"/>
      <c r="H7" s="4"/>
      <c r="I7" s="6" t="s">
        <v>31</v>
      </c>
      <c r="J7" s="50"/>
      <c r="K7" s="25" t="s">
        <v>44</v>
      </c>
      <c r="L7" s="32"/>
      <c r="M7" s="6" t="s">
        <v>49</v>
      </c>
      <c r="N7" s="31"/>
      <c r="O7" s="53" t="s">
        <v>96</v>
      </c>
      <c r="P7" s="57"/>
    </row>
    <row r="8" spans="1:16">
      <c r="A8" s="148" t="s">
        <v>35</v>
      </c>
      <c r="B8" s="149"/>
      <c r="C8" s="10"/>
      <c r="D8" s="4"/>
      <c r="E8" s="4"/>
      <c r="F8" s="4"/>
      <c r="G8" s="4"/>
      <c r="H8" s="4"/>
      <c r="I8" s="6" t="s">
        <v>32</v>
      </c>
      <c r="J8" s="51"/>
      <c r="K8" s="25"/>
      <c r="L8" s="32"/>
      <c r="M8" s="37"/>
      <c r="N8" s="37"/>
      <c r="O8" s="53" t="s">
        <v>97</v>
      </c>
      <c r="P8" s="57"/>
    </row>
    <row r="9" spans="1:16">
      <c r="A9" s="150" t="s">
        <v>2</v>
      </c>
      <c r="B9" s="147"/>
      <c r="C9" s="11" t="s">
        <v>3</v>
      </c>
      <c r="D9" s="4"/>
      <c r="E9" s="4"/>
      <c r="F9" s="4"/>
      <c r="G9" s="4"/>
      <c r="H9" s="4"/>
      <c r="I9" s="6" t="s">
        <v>33</v>
      </c>
      <c r="J9" s="51"/>
      <c r="K9" s="25"/>
      <c r="L9" s="32"/>
      <c r="M9" s="7"/>
      <c r="N9" s="32"/>
      <c r="O9" s="53" t="s">
        <v>98</v>
      </c>
      <c r="P9" s="57"/>
    </row>
    <row r="10" spans="1:16">
      <c r="A10" s="12"/>
      <c r="B10" s="44"/>
      <c r="C10" s="14"/>
      <c r="D10" s="4"/>
      <c r="E10" s="4"/>
      <c r="F10" s="4"/>
      <c r="G10" s="4"/>
      <c r="H10" s="4"/>
      <c r="I10" s="6" t="s">
        <v>34</v>
      </c>
      <c r="J10" s="51"/>
      <c r="K10" s="25"/>
      <c r="L10" s="32"/>
      <c r="M10" s="7"/>
      <c r="N10" s="130" t="s">
        <v>220</v>
      </c>
      <c r="O10" s="53" t="s">
        <v>99</v>
      </c>
      <c r="P10" s="57"/>
    </row>
    <row r="11" spans="1:16">
      <c r="A11" s="12" t="s">
        <v>4</v>
      </c>
      <c r="B11" s="44">
        <v>1620</v>
      </c>
      <c r="C11" s="23">
        <f>L17*B11</f>
        <v>0</v>
      </c>
      <c r="D11" s="4"/>
      <c r="E11" s="4"/>
      <c r="F11" s="4"/>
      <c r="G11" s="4"/>
      <c r="H11" s="4"/>
      <c r="I11" s="6"/>
      <c r="J11" s="51"/>
      <c r="K11" s="25"/>
      <c r="L11" s="32"/>
      <c r="M11" s="6"/>
      <c r="N11" s="32"/>
      <c r="O11" s="53" t="s">
        <v>100</v>
      </c>
      <c r="P11" s="57"/>
    </row>
    <row r="12" spans="1:16">
      <c r="A12" s="12" t="s">
        <v>5</v>
      </c>
      <c r="B12" s="44">
        <v>1806</v>
      </c>
      <c r="C12" s="23">
        <f>B12*N17</f>
        <v>0</v>
      </c>
      <c r="D12" s="4"/>
      <c r="E12" s="4"/>
      <c r="F12" s="4"/>
      <c r="G12" s="4"/>
      <c r="H12" s="4"/>
      <c r="I12" s="6"/>
      <c r="J12" s="51"/>
      <c r="K12" s="25"/>
      <c r="L12" s="32"/>
      <c r="M12" s="6"/>
      <c r="N12" s="32"/>
      <c r="O12" s="53" t="s">
        <v>101</v>
      </c>
      <c r="P12" s="57"/>
    </row>
    <row r="13" spans="1:16">
      <c r="A13" s="12" t="s">
        <v>121</v>
      </c>
      <c r="B13" s="44">
        <v>1916</v>
      </c>
      <c r="C13" s="23">
        <f>B13*P17</f>
        <v>0</v>
      </c>
      <c r="I13" s="29"/>
      <c r="J13" s="52">
        <f>SUM(J2:J12)</f>
        <v>0</v>
      </c>
      <c r="K13" s="25"/>
      <c r="L13" s="32"/>
      <c r="M13" s="6"/>
      <c r="N13" s="32"/>
      <c r="O13" s="53"/>
      <c r="P13" s="57"/>
    </row>
    <row r="14" spans="1:16" ht="13.5" customHeight="1">
      <c r="B14" s="21"/>
      <c r="I14" s="21"/>
      <c r="J14" s="21"/>
      <c r="K14" s="25"/>
      <c r="L14" s="32"/>
      <c r="M14" s="6"/>
      <c r="N14" s="32"/>
      <c r="O14" s="53"/>
      <c r="P14" s="57"/>
    </row>
    <row r="15" spans="1:16">
      <c r="K15" s="25"/>
      <c r="L15" s="32"/>
      <c r="M15" s="6"/>
      <c r="N15" s="32"/>
      <c r="O15" s="53"/>
      <c r="P15" s="57"/>
    </row>
    <row r="16" spans="1:16" ht="13.8" thickBot="1">
      <c r="K16" s="25"/>
      <c r="L16" s="32"/>
      <c r="M16" s="6"/>
      <c r="N16" s="32"/>
      <c r="O16" s="53"/>
      <c r="P16" s="57"/>
    </row>
    <row r="17" spans="2:21" ht="13.8" thickBot="1">
      <c r="C17" s="153" t="s">
        <v>53</v>
      </c>
      <c r="D17" s="154"/>
      <c r="E17" s="154"/>
      <c r="F17" s="154"/>
      <c r="G17" s="154"/>
      <c r="H17" s="155"/>
      <c r="K17" s="27"/>
      <c r="L17" s="33">
        <f>SUM(L2:L16)</f>
        <v>0</v>
      </c>
      <c r="M17" s="28"/>
      <c r="N17" s="33">
        <f>SUM(N2:N16)</f>
        <v>0</v>
      </c>
      <c r="O17" s="58"/>
      <c r="P17" s="60">
        <f>SUM(P2:P16)</f>
        <v>0</v>
      </c>
    </row>
    <row r="18" spans="2:21" ht="26.4" customHeight="1" thickBot="1">
      <c r="C18" s="156"/>
      <c r="D18" s="157"/>
      <c r="E18" s="157"/>
      <c r="F18" s="157"/>
      <c r="G18" s="157"/>
      <c r="H18" s="158"/>
      <c r="U18" s="133" t="s">
        <v>229</v>
      </c>
    </row>
    <row r="19" spans="2:21" ht="13.8" thickBot="1">
      <c r="B19" s="21"/>
      <c r="C19" s="21"/>
      <c r="D19" s="22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2:21">
      <c r="C20" s="145" t="s">
        <v>190</v>
      </c>
      <c r="D20" s="146"/>
    </row>
    <row r="21" spans="2:21" ht="13.8" thickBot="1">
      <c r="C21" s="141">
        <f>SUM(C11:C13)</f>
        <v>0</v>
      </c>
      <c r="D21" s="142"/>
    </row>
  </sheetData>
  <mergeCells count="12">
    <mergeCell ref="C20:D20"/>
    <mergeCell ref="A1:B1"/>
    <mergeCell ref="A8:B8"/>
    <mergeCell ref="A9:B9"/>
    <mergeCell ref="A2:B2"/>
    <mergeCell ref="A3:B3"/>
    <mergeCell ref="C17:H17"/>
    <mergeCell ref="C18:H18"/>
    <mergeCell ref="A4:B4"/>
    <mergeCell ref="A5:B5"/>
    <mergeCell ref="A6:B6"/>
    <mergeCell ref="A7:B7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3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93"/>
  <sheetViews>
    <sheetView topLeftCell="A67" zoomScale="85" zoomScaleNormal="85" workbookViewId="0">
      <selection activeCell="B79" sqref="B79"/>
    </sheetView>
  </sheetViews>
  <sheetFormatPr defaultRowHeight="13.2"/>
  <cols>
    <col min="9" max="9" width="11.6640625" customWidth="1"/>
    <col min="10" max="10" width="13.5546875" customWidth="1"/>
    <col min="11" max="11" width="10.44140625" customWidth="1"/>
    <col min="12" max="12" width="12.5546875" customWidth="1"/>
    <col min="13" max="13" width="11.33203125" customWidth="1"/>
    <col min="14" max="14" width="12.5546875" customWidth="1"/>
  </cols>
  <sheetData>
    <row r="1" spans="1:15" s="20" customFormat="1">
      <c r="A1" s="165" t="s">
        <v>76</v>
      </c>
      <c r="B1" s="166"/>
      <c r="C1" s="1"/>
      <c r="D1" s="2"/>
      <c r="E1" s="3"/>
      <c r="F1" s="4"/>
      <c r="G1" s="4"/>
      <c r="H1" s="4"/>
      <c r="I1" s="24" t="s">
        <v>76</v>
      </c>
      <c r="J1" s="39" t="s">
        <v>178</v>
      </c>
      <c r="K1" s="54" t="s">
        <v>77</v>
      </c>
      <c r="L1" s="39" t="s">
        <v>178</v>
      </c>
      <c r="M1" s="55" t="s">
        <v>109</v>
      </c>
      <c r="N1" s="73" t="s">
        <v>178</v>
      </c>
    </row>
    <row r="2" spans="1:15" s="20" customFormat="1" ht="13.5" customHeight="1">
      <c r="A2" s="147" t="s">
        <v>77</v>
      </c>
      <c r="B2" s="147"/>
      <c r="C2" s="1"/>
      <c r="D2" s="2"/>
      <c r="E2" s="3"/>
      <c r="F2" s="4"/>
      <c r="G2" s="4"/>
      <c r="H2" s="4"/>
      <c r="I2" s="25" t="s">
        <v>6</v>
      </c>
      <c r="J2" s="40"/>
      <c r="K2" s="6" t="s">
        <v>20</v>
      </c>
      <c r="L2" s="6"/>
      <c r="M2" s="46" t="s">
        <v>102</v>
      </c>
      <c r="N2" s="74"/>
    </row>
    <row r="3" spans="1:15" s="20" customFormat="1">
      <c r="A3" s="165" t="s">
        <v>109</v>
      </c>
      <c r="B3" s="166"/>
      <c r="C3" s="1"/>
      <c r="D3" s="2"/>
      <c r="E3" s="3"/>
      <c r="F3" s="4"/>
      <c r="G3" s="4"/>
      <c r="H3" s="4"/>
      <c r="I3" s="25" t="s">
        <v>7</v>
      </c>
      <c r="J3" s="40"/>
      <c r="K3" s="6" t="s">
        <v>21</v>
      </c>
      <c r="L3" s="6"/>
      <c r="M3" s="46" t="s">
        <v>82</v>
      </c>
      <c r="N3" s="74"/>
    </row>
    <row r="4" spans="1:15" s="20" customFormat="1">
      <c r="A4" s="147"/>
      <c r="B4" s="147"/>
      <c r="C4" s="1"/>
      <c r="D4" s="2"/>
      <c r="E4" s="3"/>
      <c r="F4" s="4"/>
      <c r="G4" s="4"/>
      <c r="H4" s="4"/>
      <c r="I4" s="25" t="s">
        <v>8</v>
      </c>
      <c r="J4" s="40"/>
      <c r="K4" s="6" t="s">
        <v>13</v>
      </c>
      <c r="L4" s="6"/>
      <c r="M4" s="46" t="s">
        <v>83</v>
      </c>
      <c r="N4" s="74"/>
    </row>
    <row r="5" spans="1:15" s="20" customFormat="1">
      <c r="A5" s="147"/>
      <c r="B5" s="147"/>
      <c r="C5" s="8"/>
      <c r="D5" s="2"/>
      <c r="E5" s="3"/>
      <c r="F5" s="4"/>
      <c r="G5" s="4"/>
      <c r="H5" s="4"/>
      <c r="I5" s="25" t="s">
        <v>16</v>
      </c>
      <c r="J5" s="40"/>
      <c r="K5" s="6" t="s">
        <v>22</v>
      </c>
      <c r="L5" s="6"/>
      <c r="M5" s="46" t="s">
        <v>103</v>
      </c>
      <c r="N5" s="74"/>
    </row>
    <row r="6" spans="1:15" s="20" customFormat="1" ht="13.8">
      <c r="A6" s="167" t="s">
        <v>110</v>
      </c>
      <c r="B6" s="168"/>
      <c r="C6" s="8"/>
      <c r="D6" s="2"/>
      <c r="E6" s="4"/>
      <c r="F6" s="4"/>
      <c r="G6" s="4"/>
      <c r="H6" s="4"/>
      <c r="I6" s="25" t="s">
        <v>9</v>
      </c>
      <c r="J6" s="40"/>
      <c r="K6" s="6" t="s">
        <v>11</v>
      </c>
      <c r="L6" s="6"/>
      <c r="M6" s="46" t="s">
        <v>84</v>
      </c>
      <c r="N6" s="74"/>
      <c r="O6" s="136"/>
    </row>
    <row r="7" spans="1:15" s="20" customFormat="1" ht="15" customHeight="1">
      <c r="A7" s="147" t="s">
        <v>0</v>
      </c>
      <c r="B7" s="147"/>
      <c r="C7" s="10"/>
      <c r="D7" s="4"/>
      <c r="E7" s="4"/>
      <c r="F7" s="4"/>
      <c r="G7" s="4"/>
      <c r="H7" s="4"/>
      <c r="I7" s="25" t="s">
        <v>15</v>
      </c>
      <c r="J7" s="40"/>
      <c r="K7" s="6" t="s">
        <v>19</v>
      </c>
      <c r="L7" s="6"/>
      <c r="M7" s="46" t="s">
        <v>104</v>
      </c>
      <c r="N7" s="74"/>
    </row>
    <row r="8" spans="1:15" s="20" customFormat="1" ht="34.5" customHeight="1">
      <c r="A8" s="163" t="s">
        <v>164</v>
      </c>
      <c r="B8" s="164"/>
      <c r="C8" s="10"/>
      <c r="D8" s="4"/>
      <c r="E8" s="4"/>
      <c r="F8" s="4"/>
      <c r="G8" s="4"/>
      <c r="H8" s="4"/>
      <c r="I8" s="25" t="s">
        <v>10</v>
      </c>
      <c r="J8" s="40"/>
      <c r="K8" s="6" t="s">
        <v>23</v>
      </c>
      <c r="L8" s="6"/>
      <c r="M8" s="46" t="s">
        <v>85</v>
      </c>
      <c r="N8" s="74"/>
    </row>
    <row r="9" spans="1:15" s="20" customFormat="1">
      <c r="A9" s="147" t="s">
        <v>1</v>
      </c>
      <c r="B9" s="147"/>
      <c r="D9" s="4"/>
      <c r="E9" s="4"/>
      <c r="F9" s="4"/>
      <c r="G9" s="4"/>
      <c r="H9" s="4"/>
      <c r="I9" s="25" t="s">
        <v>17</v>
      </c>
      <c r="J9" s="40"/>
      <c r="K9" s="7" t="s">
        <v>14</v>
      </c>
      <c r="L9" s="7"/>
      <c r="M9" s="46" t="s">
        <v>105</v>
      </c>
      <c r="N9" s="74"/>
    </row>
    <row r="10" spans="1:15" s="20" customFormat="1">
      <c r="A10" s="148" t="s">
        <v>26</v>
      </c>
      <c r="B10" s="149"/>
      <c r="D10" s="4"/>
      <c r="E10" s="4"/>
      <c r="F10" s="4"/>
      <c r="G10" s="4"/>
      <c r="H10" s="4"/>
      <c r="I10" s="25"/>
      <c r="J10" s="40"/>
      <c r="K10" s="7" t="s">
        <v>12</v>
      </c>
      <c r="L10" s="7"/>
      <c r="M10" s="46" t="s">
        <v>87</v>
      </c>
      <c r="N10" s="74"/>
    </row>
    <row r="11" spans="1:15" s="20" customFormat="1">
      <c r="A11" s="150" t="s">
        <v>2</v>
      </c>
      <c r="B11" s="147"/>
      <c r="C11" s="11" t="s">
        <v>3</v>
      </c>
      <c r="D11" s="4"/>
      <c r="E11" s="4"/>
      <c r="F11" s="4"/>
      <c r="G11" s="4"/>
      <c r="H11" s="4"/>
      <c r="I11" s="25"/>
      <c r="J11" s="40"/>
      <c r="K11" s="6"/>
      <c r="L11" s="6"/>
      <c r="M11" s="46" t="s">
        <v>106</v>
      </c>
      <c r="N11" s="74"/>
    </row>
    <row r="12" spans="1:15" s="20" customFormat="1">
      <c r="A12" s="12"/>
      <c r="B12" s="15"/>
      <c r="C12" s="14"/>
      <c r="D12" s="4"/>
      <c r="E12" s="4"/>
      <c r="F12" s="4"/>
      <c r="G12" s="4"/>
      <c r="H12" s="4"/>
      <c r="I12" s="25"/>
      <c r="J12" s="40"/>
      <c r="K12" s="6"/>
      <c r="L12" s="6"/>
      <c r="M12" s="46"/>
      <c r="N12" s="74"/>
    </row>
    <row r="13" spans="1:15" s="20" customFormat="1">
      <c r="A13" s="12" t="s">
        <v>4</v>
      </c>
      <c r="B13" s="67">
        <v>829</v>
      </c>
      <c r="C13" s="23">
        <f>B13*J20</f>
        <v>0</v>
      </c>
      <c r="D13" s="4"/>
      <c r="E13" s="4"/>
      <c r="F13" s="4"/>
      <c r="G13" s="4"/>
      <c r="H13" s="4"/>
      <c r="I13" s="25"/>
      <c r="J13" s="40"/>
      <c r="K13" s="6"/>
      <c r="L13" s="6"/>
      <c r="M13" s="46"/>
      <c r="N13" s="74"/>
    </row>
    <row r="14" spans="1:15" s="20" customFormat="1">
      <c r="A14" s="12" t="s">
        <v>5</v>
      </c>
      <c r="B14" s="67">
        <v>949</v>
      </c>
      <c r="C14" s="23">
        <f>B14*L20</f>
        <v>0</v>
      </c>
      <c r="D14" s="4"/>
      <c r="E14" s="4"/>
      <c r="F14" s="4"/>
      <c r="G14" s="4"/>
      <c r="H14" s="4"/>
      <c r="I14" s="25"/>
      <c r="J14" s="40"/>
      <c r="K14" s="6"/>
      <c r="L14" s="6"/>
      <c r="M14" s="37"/>
      <c r="N14" s="57"/>
    </row>
    <row r="15" spans="1:15" s="20" customFormat="1">
      <c r="A15" s="12" t="s">
        <v>121</v>
      </c>
      <c r="B15" s="67">
        <v>1079</v>
      </c>
      <c r="C15" s="23">
        <f>B15*N20</f>
        <v>0</v>
      </c>
      <c r="D15" s="4"/>
      <c r="E15" s="4"/>
      <c r="F15" s="4"/>
      <c r="G15" s="4"/>
      <c r="H15" s="4"/>
      <c r="I15" s="25"/>
      <c r="J15" s="40"/>
      <c r="K15" s="6"/>
      <c r="L15" s="6"/>
      <c r="M15" s="37"/>
      <c r="N15" s="57"/>
    </row>
    <row r="16" spans="1:15" s="20" customFormat="1">
      <c r="A16" s="16"/>
      <c r="B16" s="17"/>
      <c r="C16" s="18"/>
      <c r="D16" s="4"/>
      <c r="E16" s="4"/>
      <c r="F16" s="4"/>
      <c r="G16" s="4"/>
      <c r="H16" s="4"/>
      <c r="I16" s="25"/>
      <c r="J16" s="40"/>
      <c r="K16" s="6"/>
      <c r="L16" s="6"/>
      <c r="M16" s="37"/>
      <c r="N16" s="57"/>
    </row>
    <row r="17" spans="1:14" s="20" customFormat="1">
      <c r="A17" s="16"/>
      <c r="B17" s="17"/>
      <c r="C17" s="18"/>
      <c r="D17" s="4"/>
      <c r="E17" s="4"/>
      <c r="F17" s="4"/>
      <c r="G17" s="4"/>
      <c r="H17" s="4"/>
      <c r="I17" s="25"/>
      <c r="J17" s="40"/>
      <c r="K17" s="6"/>
      <c r="L17" s="6"/>
      <c r="M17" s="37"/>
      <c r="N17" s="57"/>
    </row>
    <row r="18" spans="1:14" s="20" customFormat="1">
      <c r="A18" s="16"/>
      <c r="B18" s="17"/>
      <c r="C18" s="18"/>
      <c r="D18" s="4"/>
      <c r="E18" s="4"/>
      <c r="F18" s="4"/>
      <c r="G18" s="4"/>
      <c r="H18" s="4"/>
      <c r="I18" s="25"/>
      <c r="J18" s="40"/>
      <c r="K18" s="6"/>
      <c r="L18" s="6"/>
      <c r="M18" s="37"/>
      <c r="N18" s="57"/>
    </row>
    <row r="19" spans="1:14" s="20" customFormat="1" ht="13.8" thickBot="1">
      <c r="A19" s="16"/>
      <c r="B19" s="17"/>
      <c r="C19" s="18"/>
      <c r="D19" s="4"/>
      <c r="E19" s="4"/>
      <c r="F19" s="4"/>
      <c r="G19" s="4"/>
      <c r="H19" s="4"/>
      <c r="I19" s="25"/>
      <c r="J19" s="40"/>
      <c r="K19" s="6"/>
      <c r="L19" s="6"/>
      <c r="M19" s="37"/>
      <c r="N19" s="57"/>
    </row>
    <row r="20" spans="1:14" s="20" customFormat="1" ht="13.8" thickBot="1">
      <c r="A20" s="16"/>
      <c r="B20" s="17"/>
      <c r="C20" s="153" t="s">
        <v>54</v>
      </c>
      <c r="D20" s="154"/>
      <c r="E20" s="154"/>
      <c r="F20" s="154"/>
      <c r="G20" s="154"/>
      <c r="H20" s="154"/>
      <c r="I20" s="27"/>
      <c r="J20" s="43">
        <f>SUM(J2:J19)</f>
        <v>0</v>
      </c>
      <c r="K20" s="28"/>
      <c r="L20" s="43">
        <f>SUM(L2:L19)</f>
        <v>0</v>
      </c>
      <c r="M20" s="58"/>
      <c r="N20" s="43">
        <f>SUM(N2:N19)</f>
        <v>0</v>
      </c>
    </row>
    <row r="21" spans="1:14" s="20" customFormat="1" ht="83.25" customHeight="1" thickBot="1">
      <c r="A21" s="16"/>
      <c r="B21" s="19"/>
      <c r="C21" s="156" t="s">
        <v>55</v>
      </c>
      <c r="D21" s="157"/>
      <c r="E21" s="157"/>
      <c r="F21" s="157"/>
      <c r="G21" s="157"/>
      <c r="H21" s="158"/>
    </row>
    <row r="22" spans="1:14" s="20" customFormat="1" ht="18" customHeight="1" thickBot="1">
      <c r="A22" s="16"/>
      <c r="B22" s="19"/>
      <c r="C22" s="47"/>
      <c r="D22" s="48"/>
      <c r="E22" s="48"/>
      <c r="F22" s="48"/>
      <c r="G22" s="48"/>
      <c r="H22" s="48"/>
    </row>
    <row r="23" spans="1:14" s="20" customFormat="1">
      <c r="A23" s="165" t="s">
        <v>206</v>
      </c>
      <c r="B23" s="166"/>
      <c r="C23" s="1"/>
      <c r="D23" s="2"/>
      <c r="E23" s="3"/>
      <c r="F23" s="4"/>
      <c r="G23" s="4"/>
      <c r="H23" s="4"/>
      <c r="I23" s="24" t="s">
        <v>206</v>
      </c>
      <c r="J23" s="39" t="s">
        <v>200</v>
      </c>
      <c r="K23" s="24" t="s">
        <v>207</v>
      </c>
      <c r="L23" s="39" t="s">
        <v>200</v>
      </c>
      <c r="M23" s="24" t="s">
        <v>208</v>
      </c>
      <c r="N23" s="39" t="s">
        <v>200</v>
      </c>
    </row>
    <row r="24" spans="1:14" s="20" customFormat="1" ht="13.5" customHeight="1">
      <c r="A24" s="147" t="s">
        <v>207</v>
      </c>
      <c r="B24" s="147"/>
      <c r="C24" s="1"/>
      <c r="D24" s="2"/>
      <c r="E24" s="3"/>
      <c r="F24" s="4"/>
      <c r="G24" s="4"/>
      <c r="H24" s="4"/>
      <c r="I24" s="25" t="s">
        <v>6</v>
      </c>
      <c r="J24" s="40"/>
      <c r="K24" s="6" t="s">
        <v>20</v>
      </c>
      <c r="L24" s="6"/>
      <c r="M24" s="46" t="s">
        <v>102</v>
      </c>
      <c r="N24" s="74"/>
    </row>
    <row r="25" spans="1:14" s="20" customFormat="1">
      <c r="A25" s="165" t="s">
        <v>208</v>
      </c>
      <c r="B25" s="166"/>
      <c r="C25" s="1"/>
      <c r="D25" s="2"/>
      <c r="E25" s="3"/>
      <c r="F25" s="4"/>
      <c r="G25" s="4"/>
      <c r="H25" s="4"/>
      <c r="I25" s="25" t="s">
        <v>7</v>
      </c>
      <c r="J25" s="40"/>
      <c r="K25" s="6" t="s">
        <v>21</v>
      </c>
      <c r="L25" s="6"/>
      <c r="M25" s="46" t="s">
        <v>82</v>
      </c>
      <c r="N25" s="74"/>
    </row>
    <row r="26" spans="1:14" s="20" customFormat="1">
      <c r="A26" s="147"/>
      <c r="B26" s="147"/>
      <c r="C26" s="1"/>
      <c r="D26" s="2"/>
      <c r="E26" s="3"/>
      <c r="F26" s="4"/>
      <c r="G26" s="4"/>
      <c r="H26" s="4"/>
      <c r="I26" s="25" t="s">
        <v>8</v>
      </c>
      <c r="J26" s="40"/>
      <c r="K26" s="6" t="s">
        <v>13</v>
      </c>
      <c r="L26" s="6"/>
      <c r="M26" s="46" t="s">
        <v>83</v>
      </c>
      <c r="N26" s="74"/>
    </row>
    <row r="27" spans="1:14" s="20" customFormat="1">
      <c r="A27" s="147"/>
      <c r="B27" s="147"/>
      <c r="C27" s="8"/>
      <c r="D27" s="2"/>
      <c r="E27" s="3"/>
      <c r="F27" s="4"/>
      <c r="G27" s="4"/>
      <c r="H27" s="4"/>
      <c r="I27" s="25" t="s">
        <v>16</v>
      </c>
      <c r="J27" s="40"/>
      <c r="K27" s="6" t="s">
        <v>22</v>
      </c>
      <c r="L27" s="6"/>
      <c r="M27" s="46" t="s">
        <v>103</v>
      </c>
      <c r="N27" s="74"/>
    </row>
    <row r="28" spans="1:14" s="20" customFormat="1" ht="13.8">
      <c r="A28" s="167" t="s">
        <v>203</v>
      </c>
      <c r="B28" s="168"/>
      <c r="C28" s="8"/>
      <c r="D28" s="2"/>
      <c r="E28" s="4"/>
      <c r="F28" s="4"/>
      <c r="G28" s="4"/>
      <c r="H28" s="4"/>
      <c r="I28" s="25" t="s">
        <v>9</v>
      </c>
      <c r="J28" s="40"/>
      <c r="K28" s="6" t="s">
        <v>11</v>
      </c>
      <c r="L28" s="6"/>
      <c r="M28" s="46" t="s">
        <v>84</v>
      </c>
      <c r="N28" s="74"/>
    </row>
    <row r="29" spans="1:14" s="20" customFormat="1" ht="15" customHeight="1">
      <c r="A29" s="147" t="s">
        <v>0</v>
      </c>
      <c r="B29" s="147"/>
      <c r="C29" s="10"/>
      <c r="D29" s="4"/>
      <c r="E29" s="4"/>
      <c r="F29" s="4"/>
      <c r="G29" s="4"/>
      <c r="H29" s="4"/>
      <c r="I29" s="25" t="s">
        <v>15</v>
      </c>
      <c r="J29" s="40"/>
      <c r="K29" s="6" t="s">
        <v>19</v>
      </c>
      <c r="L29" s="6"/>
      <c r="M29" s="46" t="s">
        <v>104</v>
      </c>
      <c r="N29" s="74"/>
    </row>
    <row r="30" spans="1:14" s="20" customFormat="1" ht="34.5" customHeight="1">
      <c r="A30" s="163" t="s">
        <v>201</v>
      </c>
      <c r="B30" s="164"/>
      <c r="C30" s="10"/>
      <c r="D30" s="4"/>
      <c r="E30" s="4"/>
      <c r="F30" s="4"/>
      <c r="G30" s="4"/>
      <c r="H30" s="4"/>
      <c r="I30" s="25" t="s">
        <v>10</v>
      </c>
      <c r="J30" s="40"/>
      <c r="K30" s="6" t="s">
        <v>23</v>
      </c>
      <c r="L30" s="6"/>
      <c r="M30" s="46" t="s">
        <v>85</v>
      </c>
      <c r="N30" s="74"/>
    </row>
    <row r="31" spans="1:14" s="20" customFormat="1">
      <c r="A31" s="147" t="s">
        <v>1</v>
      </c>
      <c r="B31" s="147"/>
      <c r="D31" s="4"/>
      <c r="E31" s="4"/>
      <c r="F31" s="4"/>
      <c r="G31" s="4"/>
      <c r="H31" s="4"/>
      <c r="I31" s="25" t="s">
        <v>17</v>
      </c>
      <c r="J31" s="40"/>
      <c r="K31" s="7" t="s">
        <v>14</v>
      </c>
      <c r="L31" s="7"/>
      <c r="M31" s="46" t="s">
        <v>105</v>
      </c>
      <c r="N31" s="74"/>
    </row>
    <row r="32" spans="1:14" s="20" customFormat="1">
      <c r="A32" s="148" t="s">
        <v>202</v>
      </c>
      <c r="B32" s="149"/>
      <c r="D32" s="4"/>
      <c r="E32" s="4"/>
      <c r="F32" s="4"/>
      <c r="G32" s="4"/>
      <c r="H32" s="4"/>
      <c r="I32" s="25"/>
      <c r="J32" s="40"/>
      <c r="K32" s="7" t="s">
        <v>12</v>
      </c>
      <c r="L32" s="7"/>
      <c r="M32" s="46" t="s">
        <v>87</v>
      </c>
      <c r="N32" s="74"/>
    </row>
    <row r="33" spans="1:16" s="20" customFormat="1">
      <c r="A33" s="150" t="s">
        <v>2</v>
      </c>
      <c r="B33" s="147"/>
      <c r="C33" s="11" t="s">
        <v>3</v>
      </c>
      <c r="D33" s="4"/>
      <c r="E33" s="4"/>
      <c r="F33" s="4"/>
      <c r="G33" s="4"/>
      <c r="H33" s="4"/>
      <c r="I33" s="25"/>
      <c r="J33" s="40"/>
      <c r="K33" s="6"/>
      <c r="L33" s="6"/>
      <c r="M33" s="46" t="s">
        <v>106</v>
      </c>
      <c r="N33" s="74"/>
    </row>
    <row r="34" spans="1:16" s="20" customFormat="1">
      <c r="A34" s="12"/>
      <c r="B34" s="15"/>
      <c r="C34" s="14"/>
      <c r="D34" s="4"/>
      <c r="E34" s="4"/>
      <c r="F34" s="4"/>
      <c r="G34" s="4"/>
      <c r="H34" s="4"/>
      <c r="I34" s="25"/>
      <c r="J34" s="40"/>
      <c r="K34" s="6"/>
      <c r="L34" s="6"/>
      <c r="M34" s="46"/>
      <c r="N34" s="74"/>
    </row>
    <row r="35" spans="1:16" s="20" customFormat="1">
      <c r="A35" s="12" t="s">
        <v>4</v>
      </c>
      <c r="B35" s="67">
        <v>990</v>
      </c>
      <c r="C35" s="23">
        <f>B35*J42</f>
        <v>0</v>
      </c>
      <c r="D35" s="4"/>
      <c r="E35" s="4"/>
      <c r="F35" s="4"/>
      <c r="G35" s="4"/>
      <c r="H35" s="4"/>
      <c r="I35" s="25"/>
      <c r="J35" s="40"/>
      <c r="K35" s="6"/>
      <c r="L35" s="6"/>
      <c r="M35" s="46"/>
      <c r="N35" s="74"/>
    </row>
    <row r="36" spans="1:16" s="20" customFormat="1">
      <c r="A36" s="12" t="s">
        <v>5</v>
      </c>
      <c r="B36" s="67">
        <v>1140</v>
      </c>
      <c r="C36" s="23">
        <f>B36*L42</f>
        <v>0</v>
      </c>
      <c r="D36" s="4"/>
      <c r="E36" s="4"/>
      <c r="F36" s="4"/>
      <c r="G36" s="4"/>
      <c r="H36" s="4"/>
      <c r="I36" s="25"/>
      <c r="J36" s="40"/>
      <c r="K36" s="6"/>
      <c r="L36" s="6"/>
      <c r="M36" s="37"/>
      <c r="N36" s="57"/>
    </row>
    <row r="37" spans="1:16" s="20" customFormat="1">
      <c r="A37" s="12" t="s">
        <v>121</v>
      </c>
      <c r="B37" s="67">
        <v>1290</v>
      </c>
      <c r="C37" s="23">
        <f>B37*N42</f>
        <v>0</v>
      </c>
      <c r="D37" s="4"/>
      <c r="E37" s="4"/>
      <c r="F37" s="4"/>
      <c r="G37" s="4"/>
      <c r="H37" s="4"/>
      <c r="I37" s="25"/>
      <c r="J37" s="40"/>
      <c r="K37" s="6"/>
      <c r="L37" s="6"/>
      <c r="M37" s="37"/>
      <c r="N37" s="57"/>
    </row>
    <row r="38" spans="1:16" s="20" customFormat="1">
      <c r="A38" s="16"/>
      <c r="B38" s="17"/>
      <c r="C38" s="18"/>
      <c r="D38" s="4"/>
      <c r="E38" s="4"/>
      <c r="F38" s="4"/>
      <c r="G38" s="4"/>
      <c r="H38" s="4"/>
      <c r="I38" s="25"/>
      <c r="J38" s="40"/>
      <c r="K38" s="6"/>
      <c r="L38" s="6"/>
      <c r="M38" s="37"/>
      <c r="N38" s="57"/>
    </row>
    <row r="39" spans="1:16" s="20" customFormat="1">
      <c r="A39" s="16"/>
      <c r="B39" s="17"/>
      <c r="C39" s="18"/>
      <c r="D39" s="4"/>
      <c r="E39" s="4"/>
      <c r="F39" s="4"/>
      <c r="G39" s="4"/>
      <c r="H39" s="4"/>
      <c r="I39" s="25"/>
      <c r="J39" s="40"/>
      <c r="K39" s="6"/>
      <c r="L39" s="6"/>
      <c r="M39" s="37"/>
      <c r="N39" s="57"/>
    </row>
    <row r="40" spans="1:16" s="20" customFormat="1">
      <c r="A40" s="16"/>
      <c r="B40" s="17"/>
      <c r="C40" s="18"/>
      <c r="D40" s="4"/>
      <c r="E40" s="4"/>
      <c r="F40" s="4"/>
      <c r="G40" s="4"/>
      <c r="H40" s="4"/>
      <c r="I40" s="25"/>
      <c r="J40" s="40"/>
      <c r="K40" s="6"/>
      <c r="L40" s="6"/>
      <c r="M40" s="37"/>
      <c r="N40" s="57"/>
    </row>
    <row r="41" spans="1:16" s="20" customFormat="1" ht="13.8" thickBot="1">
      <c r="A41" s="16"/>
      <c r="B41" s="17"/>
      <c r="C41" s="18"/>
      <c r="D41" s="4"/>
      <c r="E41" s="4"/>
      <c r="F41" s="4"/>
      <c r="G41" s="4"/>
      <c r="H41" s="4"/>
      <c r="I41" s="25"/>
      <c r="J41" s="40"/>
      <c r="K41" s="6"/>
      <c r="L41" s="6"/>
      <c r="M41" s="37"/>
      <c r="N41" s="57"/>
    </row>
    <row r="42" spans="1:16" s="20" customFormat="1" ht="13.5" customHeight="1" thickBot="1">
      <c r="A42" s="16"/>
      <c r="B42" s="17"/>
      <c r="C42" s="153" t="s">
        <v>205</v>
      </c>
      <c r="D42" s="154"/>
      <c r="E42" s="154"/>
      <c r="F42" s="154"/>
      <c r="G42" s="154"/>
      <c r="H42" s="154"/>
      <c r="I42" s="27"/>
      <c r="J42" s="43">
        <f>SUM(J24:J41)</f>
        <v>0</v>
      </c>
      <c r="K42" s="28"/>
      <c r="L42" s="43">
        <f>SUM(L24:L41)</f>
        <v>0</v>
      </c>
      <c r="M42" s="58"/>
      <c r="N42" s="43">
        <f>SUM(N24:N41)</f>
        <v>0</v>
      </c>
    </row>
    <row r="43" spans="1:16" s="20" customFormat="1" ht="83.25" customHeight="1" thickBot="1">
      <c r="A43" s="16"/>
      <c r="B43" s="19"/>
      <c r="C43" s="156" t="s">
        <v>55</v>
      </c>
      <c r="D43" s="157"/>
      <c r="E43" s="157"/>
      <c r="F43" s="157"/>
      <c r="G43" s="157"/>
      <c r="H43" s="158"/>
    </row>
    <row r="44" spans="1:16">
      <c r="O44" s="20"/>
      <c r="P44" s="20"/>
    </row>
    <row r="45" spans="1:16" ht="13.8" thickBot="1">
      <c r="O45" s="20"/>
      <c r="P45" s="20"/>
    </row>
    <row r="46" spans="1:16" s="20" customFormat="1" ht="29.25" customHeight="1">
      <c r="A46" s="151" t="s">
        <v>72</v>
      </c>
      <c r="B46" s="152"/>
      <c r="C46" s="1"/>
      <c r="D46" s="2"/>
      <c r="E46" s="3"/>
      <c r="F46" s="4"/>
      <c r="G46" s="4"/>
      <c r="H46" s="4"/>
      <c r="I46" s="24" t="s">
        <v>72</v>
      </c>
      <c r="J46" s="39" t="s">
        <v>178</v>
      </c>
      <c r="K46" s="54" t="s">
        <v>73</v>
      </c>
      <c r="L46" s="39" t="s">
        <v>178</v>
      </c>
      <c r="M46" s="55" t="s">
        <v>120</v>
      </c>
      <c r="N46" s="73" t="s">
        <v>178</v>
      </c>
      <c r="P46"/>
    </row>
    <row r="47" spans="1:16" s="20" customFormat="1">
      <c r="A47" s="151" t="s">
        <v>73</v>
      </c>
      <c r="B47" s="152"/>
      <c r="C47" s="1"/>
      <c r="D47" s="2"/>
      <c r="E47" s="3"/>
      <c r="F47" s="4"/>
      <c r="G47" s="4"/>
      <c r="H47" s="4"/>
      <c r="I47" s="25" t="s">
        <v>6</v>
      </c>
      <c r="J47" s="40"/>
      <c r="K47" s="6" t="s">
        <v>20</v>
      </c>
      <c r="L47" s="6"/>
      <c r="M47" s="46" t="s">
        <v>102</v>
      </c>
      <c r="N47" s="74"/>
      <c r="P47"/>
    </row>
    <row r="48" spans="1:16" s="20" customFormat="1">
      <c r="A48" s="151" t="s">
        <v>120</v>
      </c>
      <c r="B48" s="152"/>
      <c r="C48" s="1"/>
      <c r="D48" s="2"/>
      <c r="E48" s="3"/>
      <c r="F48" s="4"/>
      <c r="G48" s="4"/>
      <c r="H48" s="4"/>
      <c r="I48" s="25" t="s">
        <v>7</v>
      </c>
      <c r="J48" s="40"/>
      <c r="K48" s="6" t="s">
        <v>21</v>
      </c>
      <c r="L48" s="6"/>
      <c r="M48" s="46" t="s">
        <v>82</v>
      </c>
      <c r="N48" s="74"/>
    </row>
    <row r="49" spans="1:15" s="20" customFormat="1" ht="13.8">
      <c r="A49" s="167"/>
      <c r="B49" s="168"/>
      <c r="C49" s="1"/>
      <c r="D49" s="2"/>
      <c r="E49" s="3"/>
      <c r="F49" s="4"/>
      <c r="G49" s="4"/>
      <c r="H49" s="4"/>
      <c r="I49" s="25" t="s">
        <v>8</v>
      </c>
      <c r="J49" s="40"/>
      <c r="K49" s="6" t="s">
        <v>13</v>
      </c>
      <c r="L49" s="6"/>
      <c r="M49" s="46" t="s">
        <v>83</v>
      </c>
      <c r="N49" s="74"/>
      <c r="O49"/>
    </row>
    <row r="50" spans="1:15" s="20" customFormat="1" ht="13.8">
      <c r="A50" s="167" t="s">
        <v>113</v>
      </c>
      <c r="B50" s="168"/>
      <c r="C50" s="8"/>
      <c r="D50" s="2"/>
      <c r="E50" s="3"/>
      <c r="F50" s="4"/>
      <c r="G50" s="4"/>
      <c r="H50" s="4"/>
      <c r="I50" s="25" t="s">
        <v>16</v>
      </c>
      <c r="J50" s="40"/>
      <c r="K50" s="6" t="s">
        <v>22</v>
      </c>
      <c r="L50" s="6"/>
      <c r="M50" s="46" t="s">
        <v>103</v>
      </c>
      <c r="N50" s="74"/>
      <c r="O50"/>
    </row>
    <row r="51" spans="1:15" s="20" customFormat="1" ht="16.5" customHeight="1">
      <c r="A51" s="147" t="s">
        <v>0</v>
      </c>
      <c r="B51" s="147"/>
      <c r="C51" s="8"/>
      <c r="D51" s="2"/>
      <c r="E51" s="4"/>
      <c r="F51" s="4"/>
      <c r="G51" s="4"/>
      <c r="H51" s="4"/>
      <c r="I51" s="25" t="s">
        <v>9</v>
      </c>
      <c r="J51" s="40"/>
      <c r="K51" s="6" t="s">
        <v>11</v>
      </c>
      <c r="L51" s="6"/>
      <c r="M51" s="46" t="s">
        <v>84</v>
      </c>
      <c r="N51" s="74"/>
    </row>
    <row r="52" spans="1:15" s="20" customFormat="1" ht="27.75" customHeight="1">
      <c r="A52" s="163" t="s">
        <v>37</v>
      </c>
      <c r="B52" s="164"/>
      <c r="C52" s="10"/>
      <c r="D52" s="4"/>
      <c r="E52" s="4"/>
      <c r="F52" s="4"/>
      <c r="G52" s="4"/>
      <c r="H52" s="4"/>
      <c r="I52" s="25" t="s">
        <v>15</v>
      </c>
      <c r="J52" s="40"/>
      <c r="K52" s="6" t="s">
        <v>19</v>
      </c>
      <c r="L52" s="6"/>
      <c r="M52" s="46" t="s">
        <v>104</v>
      </c>
      <c r="N52" s="74"/>
    </row>
    <row r="53" spans="1:15" s="20" customFormat="1">
      <c r="A53" s="147" t="s">
        <v>1</v>
      </c>
      <c r="B53" s="147"/>
      <c r="C53" s="10"/>
      <c r="D53" s="4"/>
      <c r="E53" s="4"/>
      <c r="F53" s="4"/>
      <c r="G53" s="4"/>
      <c r="H53" s="4"/>
      <c r="I53" s="25" t="s">
        <v>10</v>
      </c>
      <c r="J53" s="40"/>
      <c r="K53" s="6" t="s">
        <v>23</v>
      </c>
      <c r="L53" s="6"/>
      <c r="M53" s="46" t="s">
        <v>85</v>
      </c>
      <c r="N53" s="74"/>
    </row>
    <row r="54" spans="1:15" s="20" customFormat="1">
      <c r="A54" s="148" t="s">
        <v>26</v>
      </c>
      <c r="B54" s="149"/>
      <c r="D54" s="4"/>
      <c r="E54" s="4"/>
      <c r="F54" s="4"/>
      <c r="G54" s="4"/>
      <c r="H54" s="4"/>
      <c r="I54" s="25" t="s">
        <v>17</v>
      </c>
      <c r="J54" s="40"/>
      <c r="K54" s="7" t="s">
        <v>14</v>
      </c>
      <c r="L54" s="7"/>
      <c r="M54" s="46" t="s">
        <v>105</v>
      </c>
      <c r="N54" s="74"/>
    </row>
    <row r="55" spans="1:15" s="20" customFormat="1">
      <c r="A55" s="150" t="s">
        <v>2</v>
      </c>
      <c r="B55" s="147"/>
      <c r="C55" s="11" t="s">
        <v>3</v>
      </c>
      <c r="D55" s="4"/>
      <c r="E55" s="4"/>
      <c r="F55" s="4"/>
      <c r="G55" s="4"/>
      <c r="H55" s="4"/>
      <c r="I55" s="25"/>
      <c r="J55" s="40"/>
      <c r="K55" s="7" t="s">
        <v>12</v>
      </c>
      <c r="L55" s="7"/>
      <c r="M55" s="46" t="s">
        <v>87</v>
      </c>
      <c r="N55" s="74"/>
    </row>
    <row r="56" spans="1:15" s="20" customFormat="1">
      <c r="A56" s="12"/>
      <c r="B56" s="45"/>
      <c r="C56" s="14"/>
      <c r="D56" s="4"/>
      <c r="E56" s="4"/>
      <c r="F56" s="4"/>
      <c r="G56" s="4"/>
      <c r="H56" s="4"/>
      <c r="I56" s="25"/>
      <c r="J56" s="40"/>
      <c r="K56" s="6"/>
      <c r="L56" s="6"/>
      <c r="M56" s="46" t="s">
        <v>106</v>
      </c>
      <c r="N56" s="74"/>
    </row>
    <row r="57" spans="1:15" s="20" customFormat="1">
      <c r="A57" s="12" t="s">
        <v>4</v>
      </c>
      <c r="B57" s="67">
        <v>1190</v>
      </c>
      <c r="C57" s="23">
        <f>B57*J63</f>
        <v>0</v>
      </c>
      <c r="D57" s="4"/>
      <c r="E57" s="4"/>
      <c r="F57" s="4"/>
      <c r="G57" s="4"/>
      <c r="H57" s="4"/>
      <c r="I57" s="25"/>
      <c r="J57" s="40"/>
      <c r="K57" s="6"/>
      <c r="L57" s="6"/>
      <c r="M57" s="46"/>
      <c r="N57" s="74"/>
    </row>
    <row r="58" spans="1:15" s="20" customFormat="1">
      <c r="A58" s="12" t="s">
        <v>5</v>
      </c>
      <c r="B58" s="67">
        <v>1380</v>
      </c>
      <c r="C58" s="23">
        <f>B58*L63</f>
        <v>0</v>
      </c>
      <c r="D58" s="4"/>
      <c r="E58" s="4"/>
      <c r="F58" s="4"/>
      <c r="G58" s="4"/>
      <c r="H58" s="4"/>
      <c r="I58" s="25"/>
      <c r="J58" s="40"/>
      <c r="K58" s="6"/>
      <c r="L58" s="6"/>
      <c r="M58" s="46"/>
      <c r="N58" s="74"/>
    </row>
    <row r="59" spans="1:15" s="20" customFormat="1">
      <c r="A59" s="12" t="s">
        <v>121</v>
      </c>
      <c r="B59" s="67">
        <v>1590</v>
      </c>
      <c r="C59" s="23">
        <f>B59*N63</f>
        <v>0</v>
      </c>
      <c r="D59" s="4"/>
      <c r="E59" s="4"/>
      <c r="F59" s="4"/>
      <c r="G59" s="4"/>
      <c r="H59" s="4"/>
      <c r="I59" s="25"/>
      <c r="J59" s="40"/>
      <c r="K59" s="6"/>
      <c r="L59" s="6"/>
      <c r="M59" s="37"/>
      <c r="N59" s="57"/>
    </row>
    <row r="60" spans="1:15" s="20" customFormat="1">
      <c r="A60" s="16"/>
      <c r="B60" s="64"/>
      <c r="C60" s="18"/>
      <c r="D60" s="4"/>
      <c r="E60" s="4"/>
      <c r="F60" s="4"/>
      <c r="G60" s="4"/>
      <c r="H60" s="4"/>
      <c r="I60" s="25"/>
      <c r="J60" s="40"/>
      <c r="K60" s="6"/>
      <c r="L60" s="6"/>
      <c r="M60" s="37"/>
      <c r="N60" s="57"/>
    </row>
    <row r="61" spans="1:15" s="20" customFormat="1">
      <c r="A61" s="16"/>
      <c r="B61" s="64"/>
      <c r="C61" s="18"/>
      <c r="D61" s="4"/>
      <c r="E61" s="4"/>
      <c r="F61" s="4"/>
      <c r="G61" s="4"/>
      <c r="H61" s="4"/>
      <c r="I61" s="25"/>
      <c r="J61" s="40"/>
      <c r="K61" s="6"/>
      <c r="L61" s="6"/>
      <c r="M61" s="37"/>
      <c r="N61" s="57"/>
    </row>
    <row r="62" spans="1:15" s="20" customFormat="1" ht="13.8" thickBot="1">
      <c r="A62" s="16"/>
      <c r="B62" s="64"/>
      <c r="C62" s="18"/>
      <c r="D62" s="4"/>
      <c r="E62" s="4"/>
      <c r="F62" s="4"/>
      <c r="G62" s="4"/>
      <c r="H62" s="4"/>
      <c r="I62" s="25"/>
      <c r="J62" s="40"/>
      <c r="K62" s="6"/>
      <c r="L62" s="6"/>
      <c r="M62" s="37"/>
      <c r="N62" s="57"/>
    </row>
    <row r="63" spans="1:15" s="20" customFormat="1" ht="13.5" customHeight="1" thickBot="1">
      <c r="A63" s="16"/>
      <c r="B63" s="64"/>
      <c r="C63" s="153" t="s">
        <v>191</v>
      </c>
      <c r="D63" s="154"/>
      <c r="E63" s="154"/>
      <c r="F63" s="154"/>
      <c r="G63" s="154"/>
      <c r="H63" s="154"/>
      <c r="I63" s="27"/>
      <c r="J63" s="43">
        <f>SUM(J47:J62)</f>
        <v>0</v>
      </c>
      <c r="K63" s="28"/>
      <c r="L63" s="43">
        <f>SUM(L47:L62)</f>
        <v>0</v>
      </c>
      <c r="M63" s="58"/>
      <c r="N63" s="43">
        <f>SUM(N47:N62)</f>
        <v>0</v>
      </c>
    </row>
    <row r="64" spans="1:15" s="20" customFormat="1" ht="90" customHeight="1" thickBot="1">
      <c r="B64" s="4"/>
      <c r="C64" s="156" t="s">
        <v>56</v>
      </c>
      <c r="D64" s="157"/>
      <c r="E64" s="157"/>
      <c r="F64" s="157"/>
      <c r="G64" s="157"/>
      <c r="H64" s="158"/>
    </row>
    <row r="65" spans="1:14" s="20" customFormat="1" ht="15.75" customHeight="1" thickBot="1">
      <c r="B65" s="4"/>
      <c r="C65" s="47"/>
      <c r="D65" s="48"/>
      <c r="E65" s="48"/>
      <c r="F65" s="48"/>
      <c r="G65" s="48"/>
      <c r="H65" s="48"/>
    </row>
    <row r="66" spans="1:14" s="20" customFormat="1" ht="29.25" customHeight="1">
      <c r="A66" s="151" t="s">
        <v>209</v>
      </c>
      <c r="B66" s="152"/>
      <c r="C66" s="1"/>
      <c r="D66" s="2"/>
      <c r="E66" s="3"/>
      <c r="F66" s="4"/>
      <c r="G66" s="4"/>
      <c r="H66" s="4"/>
      <c r="I66" s="24" t="s">
        <v>209</v>
      </c>
      <c r="J66" s="39" t="s">
        <v>200</v>
      </c>
      <c r="K66" s="24" t="s">
        <v>210</v>
      </c>
      <c r="L66" s="39" t="s">
        <v>200</v>
      </c>
      <c r="M66" s="24" t="s">
        <v>211</v>
      </c>
      <c r="N66" s="39" t="s">
        <v>200</v>
      </c>
    </row>
    <row r="67" spans="1:14" s="20" customFormat="1">
      <c r="A67" s="151" t="s">
        <v>210</v>
      </c>
      <c r="B67" s="152"/>
      <c r="C67" s="1"/>
      <c r="D67" s="2"/>
      <c r="E67" s="3"/>
      <c r="F67" s="4"/>
      <c r="G67" s="4"/>
      <c r="H67" s="4"/>
      <c r="I67" s="25" t="s">
        <v>6</v>
      </c>
      <c r="J67" s="40"/>
      <c r="K67" s="6" t="s">
        <v>20</v>
      </c>
      <c r="L67" s="6"/>
      <c r="M67" s="46" t="s">
        <v>102</v>
      </c>
      <c r="N67" s="74"/>
    </row>
    <row r="68" spans="1:14" s="20" customFormat="1">
      <c r="A68" s="151" t="s">
        <v>211</v>
      </c>
      <c r="B68" s="152"/>
      <c r="C68" s="1"/>
      <c r="D68" s="2"/>
      <c r="E68" s="3"/>
      <c r="F68" s="4"/>
      <c r="G68" s="4"/>
      <c r="H68" s="4"/>
      <c r="I68" s="25" t="s">
        <v>7</v>
      </c>
      <c r="J68" s="40"/>
      <c r="K68" s="6" t="s">
        <v>21</v>
      </c>
      <c r="L68" s="6"/>
      <c r="M68" s="46" t="s">
        <v>82</v>
      </c>
      <c r="N68" s="74"/>
    </row>
    <row r="69" spans="1:14" s="20" customFormat="1" ht="13.8">
      <c r="A69" s="167"/>
      <c r="B69" s="168"/>
      <c r="C69" s="1"/>
      <c r="D69" s="2"/>
      <c r="E69" s="3"/>
      <c r="F69" s="4"/>
      <c r="G69" s="4"/>
      <c r="H69" s="4"/>
      <c r="I69" s="25" t="s">
        <v>8</v>
      </c>
      <c r="J69" s="40"/>
      <c r="K69" s="6" t="s">
        <v>13</v>
      </c>
      <c r="L69" s="6"/>
      <c r="M69" s="46" t="s">
        <v>83</v>
      </c>
      <c r="N69" s="74"/>
    </row>
    <row r="70" spans="1:14" s="20" customFormat="1" ht="13.8">
      <c r="A70" s="167" t="s">
        <v>203</v>
      </c>
      <c r="B70" s="168"/>
      <c r="C70" s="8"/>
      <c r="D70" s="2"/>
      <c r="E70" s="3"/>
      <c r="F70" s="4"/>
      <c r="G70" s="4"/>
      <c r="H70" s="4"/>
      <c r="I70" s="25" t="s">
        <v>16</v>
      </c>
      <c r="J70" s="40"/>
      <c r="K70" s="6" t="s">
        <v>22</v>
      </c>
      <c r="L70" s="6"/>
      <c r="M70" s="46" t="s">
        <v>103</v>
      </c>
      <c r="N70" s="74"/>
    </row>
    <row r="71" spans="1:14" s="20" customFormat="1" ht="16.5" customHeight="1">
      <c r="A71" s="147" t="s">
        <v>0</v>
      </c>
      <c r="B71" s="147"/>
      <c r="C71" s="8"/>
      <c r="D71" s="2"/>
      <c r="E71" s="4"/>
      <c r="F71" s="4"/>
      <c r="G71" s="4"/>
      <c r="H71" s="4"/>
      <c r="I71" s="25" t="s">
        <v>9</v>
      </c>
      <c r="J71" s="40"/>
      <c r="K71" s="6" t="s">
        <v>11</v>
      </c>
      <c r="L71" s="6"/>
      <c r="M71" s="46" t="s">
        <v>84</v>
      </c>
      <c r="N71" s="74"/>
    </row>
    <row r="72" spans="1:14" s="20" customFormat="1" ht="27.75" customHeight="1">
      <c r="A72" s="163" t="s">
        <v>201</v>
      </c>
      <c r="B72" s="164"/>
      <c r="C72" s="10"/>
      <c r="D72" s="4"/>
      <c r="E72" s="4"/>
      <c r="F72" s="4"/>
      <c r="G72" s="4"/>
      <c r="H72" s="4"/>
      <c r="I72" s="25" t="s">
        <v>15</v>
      </c>
      <c r="J72" s="40"/>
      <c r="K72" s="6" t="s">
        <v>19</v>
      </c>
      <c r="L72" s="6"/>
      <c r="M72" s="46" t="s">
        <v>104</v>
      </c>
      <c r="N72" s="74"/>
    </row>
    <row r="73" spans="1:14" s="20" customFormat="1">
      <c r="A73" s="147" t="s">
        <v>1</v>
      </c>
      <c r="B73" s="147"/>
      <c r="C73" s="10"/>
      <c r="D73" s="4"/>
      <c r="E73" s="4"/>
      <c r="F73" s="4"/>
      <c r="G73" s="4"/>
      <c r="H73" s="4"/>
      <c r="I73" s="25" t="s">
        <v>10</v>
      </c>
      <c r="J73" s="40"/>
      <c r="K73" s="6" t="s">
        <v>23</v>
      </c>
      <c r="L73" s="6"/>
      <c r="M73" s="46" t="s">
        <v>85</v>
      </c>
      <c r="N73" s="74"/>
    </row>
    <row r="74" spans="1:14" s="20" customFormat="1">
      <c r="A74" s="148" t="s">
        <v>202</v>
      </c>
      <c r="B74" s="149"/>
      <c r="D74" s="4"/>
      <c r="E74" s="4"/>
      <c r="F74" s="4"/>
      <c r="G74" s="4"/>
      <c r="H74" s="4"/>
      <c r="I74" s="25" t="s">
        <v>17</v>
      </c>
      <c r="J74" s="40"/>
      <c r="K74" s="7" t="s">
        <v>14</v>
      </c>
      <c r="L74" s="7"/>
      <c r="M74" s="46" t="s">
        <v>105</v>
      </c>
      <c r="N74" s="74"/>
    </row>
    <row r="75" spans="1:14" s="20" customFormat="1">
      <c r="A75" s="150" t="s">
        <v>2</v>
      </c>
      <c r="B75" s="147"/>
      <c r="C75" s="11" t="s">
        <v>3</v>
      </c>
      <c r="D75" s="4"/>
      <c r="E75" s="4"/>
      <c r="F75" s="4"/>
      <c r="G75" s="4"/>
      <c r="H75" s="4"/>
      <c r="I75" s="25"/>
      <c r="J75" s="40"/>
      <c r="K75" s="7" t="s">
        <v>12</v>
      </c>
      <c r="L75" s="7"/>
      <c r="M75" s="46" t="s">
        <v>87</v>
      </c>
      <c r="N75" s="74"/>
    </row>
    <row r="76" spans="1:14" s="20" customFormat="1">
      <c r="A76" s="12"/>
      <c r="B76" s="45"/>
      <c r="C76" s="14"/>
      <c r="D76" s="4"/>
      <c r="E76" s="4"/>
      <c r="F76" s="4"/>
      <c r="G76" s="4"/>
      <c r="H76" s="4"/>
      <c r="I76" s="25"/>
      <c r="J76" s="40"/>
      <c r="K76" s="6"/>
      <c r="L76" s="6"/>
      <c r="M76" s="46" t="s">
        <v>106</v>
      </c>
      <c r="N76" s="74"/>
    </row>
    <row r="77" spans="1:14" s="20" customFormat="1">
      <c r="A77" s="12" t="s">
        <v>4</v>
      </c>
      <c r="B77" s="67">
        <v>1440</v>
      </c>
      <c r="C77" s="23">
        <f>B77*J83</f>
        <v>0</v>
      </c>
      <c r="D77" s="4"/>
      <c r="E77" s="4"/>
      <c r="F77" s="4"/>
      <c r="G77" s="4"/>
      <c r="H77" s="4"/>
      <c r="I77" s="25"/>
      <c r="J77" s="40"/>
      <c r="K77" s="6"/>
      <c r="L77" s="6"/>
      <c r="M77" s="46"/>
      <c r="N77" s="74"/>
    </row>
    <row r="78" spans="1:14" s="20" customFormat="1">
      <c r="A78" s="12" t="s">
        <v>5</v>
      </c>
      <c r="B78" s="67">
        <v>1660</v>
      </c>
      <c r="C78" s="23">
        <f>B78*L83</f>
        <v>0</v>
      </c>
      <c r="D78" s="4"/>
      <c r="E78" s="4"/>
      <c r="F78" s="4"/>
      <c r="G78" s="4"/>
      <c r="H78" s="4"/>
      <c r="I78" s="25"/>
      <c r="J78" s="40"/>
      <c r="K78" s="6"/>
      <c r="L78" s="6"/>
      <c r="M78" s="46"/>
      <c r="N78" s="74"/>
    </row>
    <row r="79" spans="1:14" s="20" customFormat="1">
      <c r="A79" s="12" t="s">
        <v>121</v>
      </c>
      <c r="B79" s="67">
        <v>1920</v>
      </c>
      <c r="C79" s="23">
        <f>B79*N83</f>
        <v>0</v>
      </c>
      <c r="D79" s="4"/>
      <c r="E79" s="4"/>
      <c r="F79" s="4"/>
      <c r="G79" s="4"/>
      <c r="H79" s="4"/>
      <c r="I79" s="25"/>
      <c r="J79" s="40"/>
      <c r="K79" s="6"/>
      <c r="L79" s="6"/>
      <c r="M79" s="37"/>
      <c r="N79" s="57"/>
    </row>
    <row r="80" spans="1:14" s="20" customFormat="1">
      <c r="A80" s="16"/>
      <c r="B80" s="64"/>
      <c r="C80" s="18"/>
      <c r="D80" s="4"/>
      <c r="E80" s="4"/>
      <c r="F80" s="4"/>
      <c r="G80" s="4"/>
      <c r="H80" s="4"/>
      <c r="I80" s="25"/>
      <c r="J80" s="40"/>
      <c r="K80" s="6"/>
      <c r="L80" s="6"/>
      <c r="M80" s="37"/>
      <c r="N80" s="57"/>
    </row>
    <row r="81" spans="1:16" s="20" customFormat="1">
      <c r="A81" s="16"/>
      <c r="B81" s="64"/>
      <c r="C81" s="18"/>
      <c r="D81" s="4"/>
      <c r="E81" s="4"/>
      <c r="F81" s="4"/>
      <c r="G81" s="4"/>
      <c r="H81" s="4"/>
      <c r="I81" s="25"/>
      <c r="J81" s="40"/>
      <c r="K81" s="6"/>
      <c r="L81" s="6"/>
      <c r="M81" s="37"/>
      <c r="N81" s="57"/>
    </row>
    <row r="82" spans="1:16" s="20" customFormat="1" ht="13.8" thickBot="1">
      <c r="A82" s="16"/>
      <c r="B82" s="64"/>
      <c r="C82" s="18"/>
      <c r="D82" s="4"/>
      <c r="E82" s="4"/>
      <c r="F82" s="4"/>
      <c r="G82" s="4"/>
      <c r="H82" s="4"/>
      <c r="I82" s="25"/>
      <c r="J82" s="40"/>
      <c r="K82" s="6"/>
      <c r="L82" s="6"/>
      <c r="M82" s="37"/>
      <c r="N82" s="57"/>
    </row>
    <row r="83" spans="1:16" s="20" customFormat="1" ht="13.5" customHeight="1" thickBot="1">
      <c r="A83" s="16"/>
      <c r="B83" s="64"/>
      <c r="C83" s="153" t="s">
        <v>204</v>
      </c>
      <c r="D83" s="154"/>
      <c r="E83" s="154"/>
      <c r="F83" s="154"/>
      <c r="G83" s="154"/>
      <c r="H83" s="154"/>
      <c r="I83" s="27"/>
      <c r="J83" s="43">
        <f>SUM(J67:J82)</f>
        <v>0</v>
      </c>
      <c r="K83" s="28"/>
      <c r="L83" s="43">
        <f>SUM(L67:L82)</f>
        <v>0</v>
      </c>
      <c r="M83" s="58"/>
      <c r="N83" s="43">
        <f>SUM(N67:N82)</f>
        <v>0</v>
      </c>
    </row>
    <row r="84" spans="1:16" s="20" customFormat="1" ht="90" customHeight="1" thickBot="1">
      <c r="B84" s="4"/>
      <c r="C84" s="156" t="s">
        <v>56</v>
      </c>
      <c r="D84" s="157"/>
      <c r="E84" s="157"/>
      <c r="F84" s="157"/>
      <c r="G84" s="157"/>
      <c r="H84" s="158"/>
    </row>
    <row r="85" spans="1:16" s="20" customFormat="1" ht="15.75" customHeight="1">
      <c r="B85" s="4"/>
      <c r="C85" s="47"/>
      <c r="D85" s="48"/>
      <c r="E85" s="48"/>
      <c r="F85" s="48"/>
      <c r="G85" s="48"/>
      <c r="H85" s="48"/>
    </row>
    <row r="86" spans="1:16" ht="13.8" thickBot="1">
      <c r="O86" s="20"/>
      <c r="P86" s="20"/>
    </row>
    <row r="87" spans="1:16" s="20" customFormat="1">
      <c r="C87" s="169" t="s">
        <v>190</v>
      </c>
      <c r="D87" s="170"/>
    </row>
    <row r="88" spans="1:16" s="20" customFormat="1" ht="13.8" thickBot="1">
      <c r="C88" s="141">
        <f>SUM(C13:C15,C57:C59,C35:C37,C77:C79)</f>
        <v>0</v>
      </c>
      <c r="D88" s="143"/>
      <c r="P88"/>
    </row>
    <row r="89" spans="1:16">
      <c r="O89" s="20"/>
      <c r="P89" s="20"/>
    </row>
    <row r="90" spans="1:16">
      <c r="O90" s="20"/>
      <c r="P90" s="20"/>
    </row>
    <row r="92" spans="1:16">
      <c r="O92" s="20"/>
    </row>
    <row r="93" spans="1:16">
      <c r="O93" s="20"/>
    </row>
  </sheetData>
  <mergeCells count="51">
    <mergeCell ref="C43:H43"/>
    <mergeCell ref="A31:B31"/>
    <mergeCell ref="A11:B11"/>
    <mergeCell ref="A7:B7"/>
    <mergeCell ref="A8:B8"/>
    <mergeCell ref="A9:B9"/>
    <mergeCell ref="A10:B10"/>
    <mergeCell ref="C42:H42"/>
    <mergeCell ref="A33:B33"/>
    <mergeCell ref="A28:B28"/>
    <mergeCell ref="A29:B29"/>
    <mergeCell ref="A30:B30"/>
    <mergeCell ref="A23:B23"/>
    <mergeCell ref="A24:B24"/>
    <mergeCell ref="A25:B25"/>
    <mergeCell ref="A26:B26"/>
    <mergeCell ref="C21:H21"/>
    <mergeCell ref="A3:B3"/>
    <mergeCell ref="A4:B4"/>
    <mergeCell ref="A5:B5"/>
    <mergeCell ref="A6:B6"/>
    <mergeCell ref="C20:H20"/>
    <mergeCell ref="C87:D87"/>
    <mergeCell ref="C64:H64"/>
    <mergeCell ref="A47:B47"/>
    <mergeCell ref="A55:B55"/>
    <mergeCell ref="A52:B52"/>
    <mergeCell ref="A53:B53"/>
    <mergeCell ref="A54:B54"/>
    <mergeCell ref="A48:B48"/>
    <mergeCell ref="C83:H83"/>
    <mergeCell ref="C84:H84"/>
    <mergeCell ref="A70:B70"/>
    <mergeCell ref="A71:B71"/>
    <mergeCell ref="C63:H63"/>
    <mergeCell ref="A51:B51"/>
    <mergeCell ref="A66:B66"/>
    <mergeCell ref="A72:B72"/>
    <mergeCell ref="A73:B73"/>
    <mergeCell ref="A75:B75"/>
    <mergeCell ref="A74:B74"/>
    <mergeCell ref="A1:B1"/>
    <mergeCell ref="A2:B2"/>
    <mergeCell ref="A27:B27"/>
    <mergeCell ref="A32:B32"/>
    <mergeCell ref="A46:B46"/>
    <mergeCell ref="A67:B67"/>
    <mergeCell ref="A68:B68"/>
    <mergeCell ref="A69:B69"/>
    <mergeCell ref="A50:B50"/>
    <mergeCell ref="A49:B49"/>
  </mergeCells>
  <phoneticPr fontId="12" type="noConversion"/>
  <pageMargins left="0.7" right="0.7" top="0.75" bottom="0.75" header="0.3" footer="0.3"/>
  <pageSetup paperSize="9" scale="62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Q76"/>
  <sheetViews>
    <sheetView view="pageBreakPreview" topLeftCell="A49" zoomScaleSheetLayoutView="100" workbookViewId="0">
      <selection activeCell="D72" sqref="C72:D72"/>
    </sheetView>
  </sheetViews>
  <sheetFormatPr defaultRowHeight="13.2"/>
  <cols>
    <col min="3" max="3" width="10.6640625" customWidth="1"/>
    <col min="9" max="9" width="10.44140625" customWidth="1"/>
    <col min="11" max="11" width="10.109375" customWidth="1"/>
    <col min="13" max="13" width="11.109375" customWidth="1"/>
    <col min="17" max="17" width="10.6640625" customWidth="1"/>
  </cols>
  <sheetData>
    <row r="1" spans="1:14" s="20" customFormat="1" ht="15" customHeight="1">
      <c r="A1" s="151" t="s">
        <v>61</v>
      </c>
      <c r="B1" s="152"/>
      <c r="C1" s="1"/>
      <c r="D1" s="2"/>
      <c r="E1" s="3"/>
      <c r="F1" s="4"/>
      <c r="G1" s="4"/>
      <c r="H1" s="4"/>
      <c r="I1" s="24" t="s">
        <v>61</v>
      </c>
      <c r="J1" s="36" t="s">
        <v>18</v>
      </c>
      <c r="K1" s="54" t="s">
        <v>62</v>
      </c>
      <c r="L1" s="36" t="s">
        <v>51</v>
      </c>
      <c r="M1" s="55" t="s">
        <v>112</v>
      </c>
      <c r="N1" s="56" t="s">
        <v>81</v>
      </c>
    </row>
    <row r="2" spans="1:14" s="20" customFormat="1">
      <c r="A2" s="151" t="s">
        <v>62</v>
      </c>
      <c r="B2" s="152"/>
      <c r="C2" s="1"/>
      <c r="D2" s="2"/>
      <c r="E2" s="3"/>
      <c r="F2" s="4"/>
      <c r="G2" s="4"/>
      <c r="H2" s="4"/>
      <c r="I2" s="25" t="s">
        <v>6</v>
      </c>
      <c r="J2" s="31"/>
      <c r="K2" s="6" t="s">
        <v>20</v>
      </c>
      <c r="L2" s="31"/>
      <c r="M2" s="46" t="s">
        <v>102</v>
      </c>
      <c r="N2" s="57"/>
    </row>
    <row r="3" spans="1:14" s="20" customFormat="1">
      <c r="A3" s="151" t="s">
        <v>112</v>
      </c>
      <c r="B3" s="152"/>
      <c r="C3" s="1"/>
      <c r="D3" s="2"/>
      <c r="E3" s="3"/>
      <c r="F3" s="4"/>
      <c r="G3" s="4"/>
      <c r="H3" s="4"/>
      <c r="I3" s="25" t="s">
        <v>7</v>
      </c>
      <c r="J3" s="31"/>
      <c r="K3" s="6" t="s">
        <v>21</v>
      </c>
      <c r="L3" s="31"/>
      <c r="M3" s="46" t="s">
        <v>82</v>
      </c>
      <c r="N3" s="57"/>
    </row>
    <row r="4" spans="1:14" s="20" customFormat="1" ht="13.8">
      <c r="A4" s="167" t="s">
        <v>113</v>
      </c>
      <c r="B4" s="168"/>
      <c r="C4" s="1"/>
      <c r="D4" s="2"/>
      <c r="E4" s="3"/>
      <c r="F4" s="4"/>
      <c r="G4" s="4"/>
      <c r="H4" s="4"/>
      <c r="I4" s="25" t="s">
        <v>8</v>
      </c>
      <c r="J4" s="31"/>
      <c r="K4" s="6" t="s">
        <v>13</v>
      </c>
      <c r="L4" s="31"/>
      <c r="M4" s="46" t="s">
        <v>83</v>
      </c>
      <c r="N4" s="57"/>
    </row>
    <row r="5" spans="1:14" s="20" customFormat="1">
      <c r="A5" s="147" t="s">
        <v>0</v>
      </c>
      <c r="B5" s="147"/>
      <c r="C5" s="8"/>
      <c r="D5" s="2"/>
      <c r="E5" s="3"/>
      <c r="F5" s="4"/>
      <c r="G5" s="4"/>
      <c r="H5" s="4"/>
      <c r="I5" s="25" t="s">
        <v>16</v>
      </c>
      <c r="J5" s="31"/>
      <c r="K5" s="6" t="s">
        <v>22</v>
      </c>
      <c r="L5" s="31"/>
      <c r="M5" s="46" t="s">
        <v>103</v>
      </c>
      <c r="N5" s="57"/>
    </row>
    <row r="6" spans="1:14" s="20" customFormat="1" ht="26.25" customHeight="1">
      <c r="A6" s="163" t="s">
        <v>164</v>
      </c>
      <c r="B6" s="164"/>
      <c r="C6" s="8"/>
      <c r="D6" s="2"/>
      <c r="E6" s="4"/>
      <c r="F6" s="4"/>
      <c r="G6" s="4"/>
      <c r="H6" s="4"/>
      <c r="I6" s="25" t="s">
        <v>9</v>
      </c>
      <c r="J6" s="31"/>
      <c r="K6" s="6" t="s">
        <v>11</v>
      </c>
      <c r="L6" s="31"/>
      <c r="M6" s="46" t="s">
        <v>84</v>
      </c>
      <c r="N6" s="57"/>
    </row>
    <row r="7" spans="1:14" s="20" customFormat="1">
      <c r="A7" s="147" t="s">
        <v>1</v>
      </c>
      <c r="B7" s="147"/>
      <c r="C7" s="10"/>
      <c r="D7" s="4"/>
      <c r="E7" s="4"/>
      <c r="F7" s="4"/>
      <c r="G7" s="4"/>
      <c r="H7" s="4"/>
      <c r="I7" s="25" t="s">
        <v>15</v>
      </c>
      <c r="J7" s="31"/>
      <c r="K7" s="6" t="s">
        <v>19</v>
      </c>
      <c r="L7" s="31"/>
      <c r="M7" s="46" t="s">
        <v>104</v>
      </c>
      <c r="N7" s="57"/>
    </row>
    <row r="8" spans="1:14" s="20" customFormat="1">
      <c r="A8" s="148" t="s">
        <v>26</v>
      </c>
      <c r="B8" s="149"/>
      <c r="C8" s="10"/>
      <c r="D8" s="4"/>
      <c r="E8" s="4"/>
      <c r="F8" s="4"/>
      <c r="G8" s="4"/>
      <c r="H8" s="4"/>
      <c r="I8" s="25" t="s">
        <v>10</v>
      </c>
      <c r="J8" s="32"/>
      <c r="K8" s="6" t="s">
        <v>23</v>
      </c>
      <c r="L8" s="32"/>
      <c r="M8" s="46" t="s">
        <v>85</v>
      </c>
      <c r="N8" s="57"/>
    </row>
    <row r="9" spans="1:14" s="20" customFormat="1">
      <c r="A9" s="150" t="s">
        <v>2</v>
      </c>
      <c r="B9" s="147"/>
      <c r="C9" s="11" t="s">
        <v>3</v>
      </c>
      <c r="D9" s="4"/>
      <c r="E9" s="4"/>
      <c r="F9" s="4"/>
      <c r="G9" s="4"/>
      <c r="H9" s="4"/>
      <c r="I9" s="25" t="s">
        <v>17</v>
      </c>
      <c r="J9" s="32"/>
      <c r="K9" s="7" t="s">
        <v>14</v>
      </c>
      <c r="L9" s="32"/>
      <c r="M9" s="46" t="s">
        <v>105</v>
      </c>
      <c r="N9" s="57"/>
    </row>
    <row r="10" spans="1:14" s="20" customFormat="1">
      <c r="A10" s="12"/>
      <c r="B10" s="15"/>
      <c r="C10" s="14"/>
      <c r="D10" s="4"/>
      <c r="E10" s="4"/>
      <c r="F10" s="4"/>
      <c r="G10" s="4"/>
      <c r="H10" s="4"/>
      <c r="I10" s="25"/>
      <c r="J10" s="32"/>
      <c r="K10" s="7" t="s">
        <v>12</v>
      </c>
      <c r="L10" s="32"/>
      <c r="M10" s="46" t="s">
        <v>87</v>
      </c>
      <c r="N10" s="57"/>
    </row>
    <row r="11" spans="1:14" s="20" customFormat="1">
      <c r="A11" s="12" t="s">
        <v>4</v>
      </c>
      <c r="B11" s="67">
        <v>1853</v>
      </c>
      <c r="C11" s="23">
        <f>J22*B11</f>
        <v>0</v>
      </c>
      <c r="D11" s="4"/>
      <c r="E11" s="4"/>
      <c r="F11" s="4"/>
      <c r="G11" s="4"/>
      <c r="H11" s="4"/>
      <c r="I11" s="25"/>
      <c r="J11" s="32"/>
      <c r="K11" s="6"/>
      <c r="L11" s="32"/>
      <c r="M11" s="46" t="s">
        <v>106</v>
      </c>
      <c r="N11" s="57"/>
    </row>
    <row r="12" spans="1:14" s="20" customFormat="1">
      <c r="A12" s="12" t="s">
        <v>5</v>
      </c>
      <c r="B12" s="67">
        <v>1992</v>
      </c>
      <c r="C12" s="23">
        <f>B12*L22</f>
        <v>0</v>
      </c>
      <c r="D12" s="4"/>
      <c r="E12" s="4"/>
      <c r="F12" s="4"/>
      <c r="G12" s="4"/>
      <c r="H12" s="4"/>
      <c r="I12" s="25"/>
      <c r="J12" s="32"/>
      <c r="K12" s="6"/>
      <c r="L12" s="32"/>
      <c r="M12" s="46"/>
      <c r="N12" s="57"/>
    </row>
    <row r="13" spans="1:14" s="20" customFormat="1">
      <c r="A13" s="12" t="s">
        <v>121</v>
      </c>
      <c r="B13" s="67">
        <v>2102</v>
      </c>
      <c r="C13" s="23">
        <f>B13*N22</f>
        <v>0</v>
      </c>
      <c r="D13" s="4"/>
      <c r="E13" s="4"/>
      <c r="F13" s="4"/>
      <c r="G13" s="4"/>
      <c r="H13" s="4"/>
      <c r="I13" s="25"/>
      <c r="J13" s="32"/>
      <c r="K13" s="6"/>
      <c r="L13" s="32"/>
      <c r="M13" s="46"/>
      <c r="N13" s="57"/>
    </row>
    <row r="14" spans="1:14" s="20" customFormat="1">
      <c r="A14" s="16"/>
      <c r="B14" s="17"/>
      <c r="C14" s="18"/>
      <c r="D14" s="4"/>
      <c r="E14" s="4"/>
      <c r="F14" s="4"/>
      <c r="G14" s="4"/>
      <c r="H14" s="4"/>
      <c r="I14" s="25"/>
      <c r="J14" s="32"/>
      <c r="K14" s="6"/>
      <c r="L14" s="35"/>
      <c r="M14" s="37"/>
      <c r="N14" s="57"/>
    </row>
    <row r="15" spans="1:14" s="20" customFormat="1">
      <c r="A15" s="16"/>
      <c r="B15" s="17"/>
      <c r="C15" s="18"/>
      <c r="D15" s="4"/>
      <c r="E15" s="4"/>
      <c r="F15" s="4"/>
      <c r="G15" s="4"/>
      <c r="H15" s="4"/>
      <c r="I15" s="25"/>
      <c r="J15" s="32"/>
      <c r="K15" s="6"/>
      <c r="L15" s="35"/>
      <c r="M15" s="37"/>
      <c r="N15" s="57"/>
    </row>
    <row r="16" spans="1:14" s="20" customFormat="1">
      <c r="A16" s="16"/>
      <c r="B16" s="17"/>
      <c r="C16" s="18"/>
      <c r="D16" s="4"/>
      <c r="E16" s="4"/>
      <c r="F16" s="4"/>
      <c r="G16" s="4"/>
      <c r="H16" s="4"/>
      <c r="I16" s="25"/>
      <c r="J16" s="32"/>
      <c r="K16" s="6"/>
      <c r="L16" s="35"/>
      <c r="M16" s="37"/>
      <c r="N16" s="57"/>
    </row>
    <row r="17" spans="1:14" s="20" customFormat="1">
      <c r="A17" s="16"/>
      <c r="B17" s="17"/>
      <c r="C17" s="18"/>
      <c r="D17" s="4"/>
      <c r="E17" s="4"/>
      <c r="F17" s="4"/>
      <c r="G17" s="4"/>
      <c r="H17" s="4"/>
      <c r="I17" s="25"/>
      <c r="J17" s="32"/>
      <c r="K17" s="6"/>
      <c r="L17" s="35"/>
      <c r="M17" s="37"/>
      <c r="N17" s="57"/>
    </row>
    <row r="18" spans="1:14" s="20" customFormat="1">
      <c r="A18" s="16"/>
      <c r="B18" s="19"/>
      <c r="C18" s="18"/>
      <c r="D18" s="4"/>
      <c r="E18" s="4"/>
      <c r="F18" s="4"/>
      <c r="G18" s="4"/>
      <c r="H18" s="4"/>
      <c r="I18" s="25"/>
      <c r="J18" s="32"/>
      <c r="K18" s="6"/>
      <c r="L18" s="35"/>
      <c r="M18" s="37"/>
      <c r="N18" s="57"/>
    </row>
    <row r="19" spans="1:14" s="20" customFormat="1">
      <c r="A19" s="16"/>
      <c r="B19" s="19"/>
      <c r="C19" s="18"/>
      <c r="D19" s="4"/>
      <c r="E19" s="4"/>
      <c r="F19" s="4"/>
      <c r="G19" s="4"/>
      <c r="H19" s="4"/>
      <c r="I19" s="25"/>
      <c r="J19" s="32"/>
      <c r="K19" s="6"/>
      <c r="L19" s="35"/>
      <c r="M19" s="37"/>
      <c r="N19" s="57"/>
    </row>
    <row r="20" spans="1:14" s="20" customFormat="1">
      <c r="A20" s="16"/>
      <c r="B20" s="19"/>
      <c r="C20" s="18"/>
      <c r="D20" s="4"/>
      <c r="E20" s="4"/>
      <c r="F20" s="4"/>
      <c r="G20" s="4"/>
      <c r="H20" s="4"/>
      <c r="I20" s="25"/>
      <c r="J20" s="32"/>
      <c r="K20" s="6"/>
      <c r="L20" s="35"/>
      <c r="M20" s="37"/>
      <c r="N20" s="57"/>
    </row>
    <row r="21" spans="1:14" s="20" customFormat="1" ht="13.8" thickBot="1">
      <c r="A21" s="16"/>
      <c r="B21" s="19"/>
      <c r="C21" s="18"/>
      <c r="D21" s="4"/>
      <c r="E21" s="4"/>
      <c r="F21" s="4"/>
      <c r="G21" s="4"/>
      <c r="H21" s="4"/>
      <c r="I21" s="25"/>
      <c r="J21" s="32"/>
      <c r="K21" s="6"/>
      <c r="L21" s="35"/>
      <c r="M21" s="37"/>
      <c r="N21" s="57"/>
    </row>
    <row r="22" spans="1:14" s="20" customFormat="1" ht="13.8" thickBot="1">
      <c r="B22" s="4"/>
      <c r="C22" s="153" t="s">
        <v>192</v>
      </c>
      <c r="D22" s="154"/>
      <c r="E22" s="154"/>
      <c r="F22" s="154"/>
      <c r="G22" s="154"/>
      <c r="H22" s="154"/>
      <c r="I22" s="27"/>
      <c r="J22" s="33">
        <f>SUM(J2:J21)</f>
        <v>0</v>
      </c>
      <c r="K22" s="28"/>
      <c r="L22" s="34">
        <f>SUM(L2:L21)</f>
        <v>0</v>
      </c>
      <c r="M22" s="58"/>
      <c r="N22" s="60">
        <f>SUM(N2:N21)</f>
        <v>0</v>
      </c>
    </row>
    <row r="23" spans="1:14" s="20" customFormat="1" ht="74.25" customHeight="1" thickBot="1">
      <c r="B23" s="21"/>
      <c r="C23" s="156" t="s">
        <v>58</v>
      </c>
      <c r="D23" s="157"/>
      <c r="E23" s="157"/>
      <c r="F23" s="157"/>
      <c r="G23" s="157"/>
      <c r="H23" s="158"/>
      <c r="I23" s="21"/>
      <c r="J23" s="21"/>
      <c r="K23" s="21"/>
      <c r="L23" s="21"/>
    </row>
    <row r="24" spans="1:14" s="20" customFormat="1"/>
    <row r="25" spans="1:14" s="20" customFormat="1" ht="12.75" customHeight="1">
      <c r="A25" s="30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</row>
    <row r="26" spans="1:14" s="20" customFormat="1" ht="13.8" thickBot="1">
      <c r="B26" s="21"/>
      <c r="C26" s="21"/>
      <c r="D26" s="22"/>
      <c r="E26" s="21"/>
      <c r="F26" s="21"/>
      <c r="G26" s="21"/>
      <c r="H26" s="21"/>
      <c r="I26" s="21"/>
      <c r="J26" s="21"/>
      <c r="K26" s="21"/>
      <c r="L26" s="21"/>
    </row>
    <row r="27" spans="1:14" s="20" customFormat="1" ht="15" customHeight="1">
      <c r="A27" s="151" t="s">
        <v>169</v>
      </c>
      <c r="B27" s="152"/>
      <c r="C27" s="1"/>
      <c r="D27" s="2"/>
      <c r="E27" s="3"/>
      <c r="F27" s="4"/>
      <c r="G27" s="4"/>
      <c r="H27" s="4"/>
      <c r="I27" s="24" t="s">
        <v>169</v>
      </c>
      <c r="J27" s="36" t="s">
        <v>18</v>
      </c>
      <c r="K27" s="62" t="s">
        <v>170</v>
      </c>
      <c r="L27" s="36" t="s">
        <v>51</v>
      </c>
      <c r="M27" s="24" t="s">
        <v>171</v>
      </c>
      <c r="N27" s="56" t="s">
        <v>81</v>
      </c>
    </row>
    <row r="28" spans="1:14" s="20" customFormat="1">
      <c r="A28" s="151" t="s">
        <v>170</v>
      </c>
      <c r="B28" s="152"/>
      <c r="C28" s="1"/>
      <c r="D28" s="2"/>
      <c r="E28" s="3"/>
      <c r="F28" s="4"/>
      <c r="G28" s="4"/>
      <c r="H28" s="4"/>
      <c r="I28" s="25" t="s">
        <v>124</v>
      </c>
      <c r="J28" s="31"/>
      <c r="K28" s="6" t="s">
        <v>125</v>
      </c>
      <c r="L28" s="31"/>
      <c r="M28" s="7" t="s">
        <v>126</v>
      </c>
      <c r="N28" s="57"/>
    </row>
    <row r="29" spans="1:14" s="20" customFormat="1">
      <c r="A29" s="151" t="s">
        <v>171</v>
      </c>
      <c r="B29" s="152"/>
      <c r="C29" s="1"/>
      <c r="D29" s="2"/>
      <c r="E29" s="3"/>
      <c r="F29" s="4"/>
      <c r="G29" s="4"/>
      <c r="H29" s="4"/>
      <c r="I29" s="25" t="s">
        <v>127</v>
      </c>
      <c r="J29" s="31"/>
      <c r="K29" s="6" t="s">
        <v>128</v>
      </c>
      <c r="L29" s="31"/>
      <c r="M29" s="7" t="s">
        <v>129</v>
      </c>
      <c r="N29" s="57"/>
    </row>
    <row r="30" spans="1:14" s="20" customFormat="1" ht="13.8">
      <c r="A30" s="167" t="s">
        <v>123</v>
      </c>
      <c r="B30" s="168"/>
      <c r="C30" s="1"/>
      <c r="D30" s="2"/>
      <c r="E30" s="3"/>
      <c r="F30" s="4"/>
      <c r="G30" s="4"/>
      <c r="H30" s="4"/>
      <c r="I30" s="25" t="s">
        <v>130</v>
      </c>
      <c r="J30" s="31"/>
      <c r="K30" s="6" t="s">
        <v>131</v>
      </c>
      <c r="L30" s="31"/>
      <c r="M30" s="7" t="s">
        <v>132</v>
      </c>
      <c r="N30" s="57"/>
    </row>
    <row r="31" spans="1:14" s="20" customFormat="1">
      <c r="A31" s="147" t="s">
        <v>0</v>
      </c>
      <c r="B31" s="147"/>
      <c r="C31" s="8"/>
      <c r="D31" s="2"/>
      <c r="E31" s="3"/>
      <c r="F31" s="4"/>
      <c r="G31" s="4"/>
      <c r="H31" s="4"/>
      <c r="I31" s="25" t="s">
        <v>133</v>
      </c>
      <c r="J31" s="31"/>
      <c r="K31" s="6" t="s">
        <v>134</v>
      </c>
      <c r="L31" s="31"/>
      <c r="M31" s="7" t="s">
        <v>135</v>
      </c>
      <c r="N31" s="57"/>
    </row>
    <row r="32" spans="1:14" s="20" customFormat="1" ht="48.75" customHeight="1">
      <c r="A32" s="161" t="s">
        <v>165</v>
      </c>
      <c r="B32" s="162"/>
      <c r="C32" s="8"/>
      <c r="D32" s="2"/>
      <c r="E32" s="4"/>
      <c r="F32" s="4"/>
      <c r="G32" s="4"/>
      <c r="H32" s="4"/>
      <c r="I32" s="25" t="s">
        <v>136</v>
      </c>
      <c r="J32" s="31"/>
      <c r="K32" s="6" t="s">
        <v>137</v>
      </c>
      <c r="L32" s="31"/>
      <c r="M32" s="7" t="s">
        <v>138</v>
      </c>
      <c r="N32" s="57"/>
    </row>
    <row r="33" spans="1:14" s="20" customFormat="1">
      <c r="A33" s="147" t="s">
        <v>1</v>
      </c>
      <c r="B33" s="147"/>
      <c r="C33" s="10"/>
      <c r="D33" s="4"/>
      <c r="E33" s="4"/>
      <c r="F33" s="4"/>
      <c r="G33" s="4"/>
      <c r="H33" s="4"/>
      <c r="I33" s="25" t="s">
        <v>139</v>
      </c>
      <c r="J33" s="31"/>
      <c r="K33" s="6" t="s">
        <v>140</v>
      </c>
      <c r="L33" s="31"/>
      <c r="M33" s="7" t="s">
        <v>141</v>
      </c>
      <c r="N33" s="57"/>
    </row>
    <row r="34" spans="1:14" s="20" customFormat="1">
      <c r="A34" s="148" t="s">
        <v>35</v>
      </c>
      <c r="B34" s="149"/>
      <c r="C34" s="10"/>
      <c r="D34" s="4"/>
      <c r="E34" s="4"/>
      <c r="F34" s="4"/>
      <c r="G34" s="4"/>
      <c r="H34" s="4"/>
      <c r="I34" s="25" t="s">
        <v>142</v>
      </c>
      <c r="J34" s="32"/>
      <c r="K34" s="6" t="s">
        <v>143</v>
      </c>
      <c r="L34" s="32"/>
      <c r="M34" s="7" t="s">
        <v>144</v>
      </c>
      <c r="N34" s="57"/>
    </row>
    <row r="35" spans="1:14" s="20" customFormat="1">
      <c r="A35" s="150" t="s">
        <v>2</v>
      </c>
      <c r="B35" s="147"/>
      <c r="C35" s="11" t="s">
        <v>3</v>
      </c>
      <c r="D35" s="4"/>
      <c r="E35" s="4"/>
      <c r="F35" s="4"/>
      <c r="G35" s="4"/>
      <c r="H35" s="4"/>
      <c r="I35" s="25" t="s">
        <v>145</v>
      </c>
      <c r="J35" s="32"/>
      <c r="K35" s="7" t="s">
        <v>146</v>
      </c>
      <c r="L35" s="32"/>
      <c r="M35" s="7" t="s">
        <v>147</v>
      </c>
      <c r="N35" s="57"/>
    </row>
    <row r="36" spans="1:14" s="20" customFormat="1">
      <c r="A36" s="12"/>
      <c r="B36" s="15"/>
      <c r="C36" s="14"/>
      <c r="D36" s="4"/>
      <c r="E36" s="4"/>
      <c r="F36" s="4"/>
      <c r="G36" s="4"/>
      <c r="H36" s="4"/>
      <c r="I36" s="25" t="s">
        <v>148</v>
      </c>
      <c r="J36" s="32"/>
      <c r="K36" s="7" t="s">
        <v>149</v>
      </c>
      <c r="L36" s="32"/>
      <c r="M36" s="7" t="s">
        <v>150</v>
      </c>
      <c r="N36" s="57"/>
    </row>
    <row r="37" spans="1:14" s="20" customFormat="1">
      <c r="A37" s="12" t="s">
        <v>4</v>
      </c>
      <c r="B37" s="15">
        <v>2890</v>
      </c>
      <c r="C37" s="23">
        <f>J52*B37</f>
        <v>0</v>
      </c>
      <c r="D37" s="4"/>
      <c r="E37" s="4"/>
      <c r="F37" s="4"/>
      <c r="G37" s="4"/>
      <c r="H37" s="4"/>
      <c r="I37" s="25" t="s">
        <v>151</v>
      </c>
      <c r="J37" s="32"/>
      <c r="K37" s="6"/>
      <c r="L37" s="32"/>
      <c r="M37" s="7" t="s">
        <v>152</v>
      </c>
      <c r="N37" s="57"/>
    </row>
    <row r="38" spans="1:14" s="20" customFormat="1">
      <c r="A38" s="12" t="s">
        <v>5</v>
      </c>
      <c r="B38" s="15">
        <v>3090</v>
      </c>
      <c r="C38" s="23">
        <f>B38*L52</f>
        <v>0</v>
      </c>
      <c r="D38" s="4"/>
      <c r="E38" s="4"/>
      <c r="F38" s="4"/>
      <c r="G38" s="4"/>
      <c r="H38" s="4"/>
      <c r="I38" s="25"/>
      <c r="J38" s="32"/>
      <c r="K38" s="6"/>
      <c r="L38" s="32"/>
      <c r="M38" s="7" t="s">
        <v>153</v>
      </c>
      <c r="N38" s="57"/>
    </row>
    <row r="39" spans="1:14" s="20" customFormat="1">
      <c r="A39" s="12" t="s">
        <v>121</v>
      </c>
      <c r="B39" s="15">
        <v>3390</v>
      </c>
      <c r="C39" s="23">
        <f>B39*N52</f>
        <v>0</v>
      </c>
      <c r="D39" s="4"/>
      <c r="E39" s="4"/>
      <c r="F39" s="4"/>
      <c r="G39" s="4"/>
      <c r="H39" s="4"/>
      <c r="I39" s="25"/>
      <c r="J39" s="32"/>
      <c r="K39" s="6"/>
      <c r="L39" s="32"/>
      <c r="M39" s="6" t="s">
        <v>154</v>
      </c>
      <c r="N39" s="57"/>
    </row>
    <row r="40" spans="1:14" s="20" customFormat="1">
      <c r="A40" s="16"/>
      <c r="B40" s="17"/>
      <c r="C40" s="18"/>
      <c r="D40" s="4"/>
      <c r="E40" s="4"/>
      <c r="F40" s="4"/>
      <c r="G40" s="4"/>
      <c r="H40" s="4"/>
      <c r="I40" s="25"/>
      <c r="J40" s="32"/>
      <c r="K40" s="6"/>
      <c r="L40" s="35"/>
      <c r="M40" s="6" t="s">
        <v>155</v>
      </c>
      <c r="N40" s="57"/>
    </row>
    <row r="41" spans="1:14" s="20" customFormat="1">
      <c r="A41" s="16"/>
      <c r="B41" s="17"/>
      <c r="C41" s="18"/>
      <c r="D41" s="4"/>
      <c r="E41" s="4"/>
      <c r="F41" s="4"/>
      <c r="G41" s="4"/>
      <c r="H41" s="4"/>
      <c r="I41" s="25"/>
      <c r="J41" s="32"/>
      <c r="K41" s="6"/>
      <c r="L41" s="35"/>
      <c r="M41" s="6" t="s">
        <v>156</v>
      </c>
      <c r="N41" s="57"/>
    </row>
    <row r="42" spans="1:14" s="20" customFormat="1">
      <c r="A42" s="16"/>
      <c r="B42" s="17"/>
      <c r="C42" s="18"/>
      <c r="D42" s="4"/>
      <c r="E42" s="4"/>
      <c r="F42" s="4"/>
      <c r="G42" s="4"/>
      <c r="H42" s="4"/>
      <c r="I42" s="25"/>
      <c r="J42" s="32"/>
      <c r="K42" s="6"/>
      <c r="L42" s="35"/>
      <c r="M42" s="6" t="s">
        <v>157</v>
      </c>
      <c r="N42" s="57"/>
    </row>
    <row r="43" spans="1:14" s="20" customFormat="1">
      <c r="A43" s="16"/>
      <c r="B43" s="17"/>
      <c r="C43" s="18"/>
      <c r="D43" s="4"/>
      <c r="E43" s="4"/>
      <c r="F43" s="4"/>
      <c r="G43" s="4"/>
      <c r="H43" s="4"/>
      <c r="I43" s="25"/>
      <c r="J43" s="32"/>
      <c r="K43" s="6"/>
      <c r="L43" s="35"/>
      <c r="M43" s="6" t="s">
        <v>158</v>
      </c>
      <c r="N43" s="57"/>
    </row>
    <row r="44" spans="1:14" s="20" customFormat="1">
      <c r="A44" s="16"/>
      <c r="B44" s="19"/>
      <c r="C44" s="18"/>
      <c r="D44" s="4"/>
      <c r="E44" s="4"/>
      <c r="F44" s="4"/>
      <c r="G44" s="4"/>
      <c r="H44" s="4"/>
      <c r="I44" s="25"/>
      <c r="J44" s="32"/>
      <c r="K44" s="6"/>
      <c r="L44" s="35"/>
      <c r="M44" s="6" t="s">
        <v>159</v>
      </c>
      <c r="N44" s="57"/>
    </row>
    <row r="45" spans="1:14" s="20" customFormat="1">
      <c r="A45" s="16"/>
      <c r="B45" s="19"/>
      <c r="C45" s="18"/>
      <c r="D45" s="4"/>
      <c r="E45" s="4"/>
      <c r="F45" s="4"/>
      <c r="G45" s="4"/>
      <c r="H45" s="4"/>
      <c r="I45" s="25"/>
      <c r="J45" s="32"/>
      <c r="K45" s="6"/>
      <c r="L45" s="35"/>
      <c r="M45" s="6" t="s">
        <v>160</v>
      </c>
      <c r="N45" s="57"/>
    </row>
    <row r="46" spans="1:14" s="20" customFormat="1">
      <c r="A46" s="16"/>
      <c r="B46" s="19"/>
      <c r="C46" s="18"/>
      <c r="D46" s="4"/>
      <c r="E46" s="4"/>
      <c r="F46" s="4"/>
      <c r="G46" s="4"/>
      <c r="H46" s="4"/>
      <c r="I46" s="25"/>
      <c r="J46" s="32"/>
      <c r="K46" s="6"/>
      <c r="L46" s="35"/>
      <c r="M46" s="6" t="s">
        <v>161</v>
      </c>
      <c r="N46" s="57"/>
    </row>
    <row r="47" spans="1:14" s="20" customFormat="1">
      <c r="A47" s="16"/>
      <c r="B47" s="19"/>
      <c r="C47" s="18"/>
      <c r="D47" s="4"/>
      <c r="E47" s="4"/>
      <c r="F47" s="4"/>
      <c r="G47" s="4"/>
      <c r="H47" s="4"/>
      <c r="I47" s="25"/>
      <c r="J47" s="32"/>
      <c r="K47" s="6"/>
      <c r="L47" s="35"/>
      <c r="M47" s="37"/>
      <c r="N47" s="57"/>
    </row>
    <row r="48" spans="1:14" s="20" customFormat="1">
      <c r="A48" s="16"/>
      <c r="B48" s="19"/>
      <c r="C48" s="18"/>
      <c r="D48" s="4"/>
      <c r="E48" s="4"/>
      <c r="F48" s="4"/>
      <c r="G48" s="4"/>
      <c r="H48" s="4"/>
      <c r="I48" s="25"/>
      <c r="J48" s="32"/>
      <c r="K48" s="6"/>
      <c r="L48" s="35"/>
      <c r="M48" s="37"/>
      <c r="N48" s="57"/>
    </row>
    <row r="49" spans="1:17" s="20" customFormat="1">
      <c r="A49" s="16"/>
      <c r="B49" s="19"/>
      <c r="C49" s="18"/>
      <c r="D49" s="4"/>
      <c r="E49" s="4"/>
      <c r="F49" s="4"/>
      <c r="G49" s="4"/>
      <c r="H49" s="4"/>
      <c r="I49" s="25"/>
      <c r="J49" s="32"/>
      <c r="K49" s="6"/>
      <c r="L49" s="35"/>
      <c r="M49" s="37"/>
      <c r="N49" s="57"/>
    </row>
    <row r="50" spans="1:17" s="20" customFormat="1">
      <c r="A50" s="16"/>
      <c r="B50" s="19"/>
      <c r="C50" s="18"/>
      <c r="D50" s="4"/>
      <c r="E50" s="4"/>
      <c r="F50" s="4"/>
      <c r="G50" s="4"/>
      <c r="H50" s="4"/>
      <c r="I50" s="25"/>
      <c r="J50" s="32"/>
      <c r="K50" s="6"/>
      <c r="L50" s="35"/>
      <c r="M50" s="37"/>
      <c r="N50" s="57"/>
    </row>
    <row r="51" spans="1:17" s="20" customFormat="1" ht="13.8" thickBot="1">
      <c r="A51" s="16"/>
      <c r="B51" s="19"/>
      <c r="C51" s="18"/>
      <c r="D51" s="4"/>
      <c r="E51" s="4"/>
      <c r="F51" s="4"/>
      <c r="G51" s="4"/>
      <c r="H51" s="4"/>
      <c r="I51" s="25"/>
      <c r="J51" s="32"/>
      <c r="K51" s="6"/>
      <c r="L51" s="35"/>
      <c r="M51" s="37"/>
      <c r="N51" s="57"/>
    </row>
    <row r="52" spans="1:17" s="20" customFormat="1" ht="13.8" thickBot="1">
      <c r="B52" s="4"/>
      <c r="C52" s="153" t="s">
        <v>193</v>
      </c>
      <c r="D52" s="154"/>
      <c r="E52" s="154"/>
      <c r="F52" s="154"/>
      <c r="G52" s="154"/>
      <c r="H52" s="154"/>
      <c r="I52" s="27"/>
      <c r="J52" s="33">
        <f>SUM(J28:J51)</f>
        <v>0</v>
      </c>
      <c r="K52" s="28"/>
      <c r="L52" s="34">
        <f>SUM(L28:L51)</f>
        <v>0</v>
      </c>
      <c r="M52" s="58"/>
      <c r="N52" s="60">
        <f>SUM(N28:N51)</f>
        <v>0</v>
      </c>
    </row>
    <row r="53" spans="1:17" s="20" customFormat="1" ht="33.75" customHeight="1" thickBot="1">
      <c r="B53" s="21"/>
      <c r="C53" s="156"/>
      <c r="D53" s="157"/>
      <c r="E53" s="157"/>
      <c r="F53" s="157"/>
      <c r="G53" s="157"/>
      <c r="H53" s="158"/>
      <c r="I53" s="21"/>
      <c r="J53" s="21"/>
      <c r="K53" s="21"/>
      <c r="L53" s="21"/>
    </row>
    <row r="54" spans="1:17" s="20" customFormat="1" ht="99.75" customHeight="1" thickBot="1">
      <c r="P54" s="107"/>
    </row>
    <row r="55" spans="1:17" s="20" customFormat="1" ht="17.25" customHeight="1">
      <c r="A55" s="171" t="s">
        <v>89</v>
      </c>
      <c r="B55" s="172"/>
      <c r="C55" s="1"/>
      <c r="D55" s="2"/>
      <c r="E55" s="3"/>
      <c r="F55" s="4"/>
      <c r="G55" s="4"/>
      <c r="H55" s="4"/>
      <c r="I55" s="24" t="s">
        <v>89</v>
      </c>
      <c r="J55" s="39" t="s">
        <v>214</v>
      </c>
      <c r="K55" s="91" t="s">
        <v>178</v>
      </c>
      <c r="L55" s="24" t="s">
        <v>90</v>
      </c>
      <c r="M55" s="39" t="s">
        <v>214</v>
      </c>
      <c r="N55" s="91" t="s">
        <v>178</v>
      </c>
      <c r="O55" s="55" t="s">
        <v>88</v>
      </c>
      <c r="P55" s="77" t="s">
        <v>214</v>
      </c>
      <c r="Q55" s="102" t="s">
        <v>178</v>
      </c>
    </row>
    <row r="56" spans="1:17" s="20" customFormat="1">
      <c r="A56" s="173" t="s">
        <v>90</v>
      </c>
      <c r="B56" s="174"/>
      <c r="C56" s="1"/>
      <c r="D56" s="2"/>
      <c r="E56" s="3"/>
      <c r="F56" s="4"/>
      <c r="G56" s="4"/>
      <c r="H56" s="4"/>
      <c r="I56" s="25" t="s">
        <v>6</v>
      </c>
      <c r="J56" s="40"/>
      <c r="K56" s="137"/>
      <c r="L56" s="6" t="s">
        <v>20</v>
      </c>
      <c r="M56" s="6"/>
      <c r="N56" s="137"/>
      <c r="O56" s="46" t="s">
        <v>102</v>
      </c>
      <c r="P56" s="78"/>
      <c r="Q56" s="140"/>
    </row>
    <row r="57" spans="1:17" s="20" customFormat="1">
      <c r="A57" s="171" t="s">
        <v>88</v>
      </c>
      <c r="B57" s="172"/>
      <c r="C57" s="1"/>
      <c r="D57" s="2"/>
      <c r="E57" s="3"/>
      <c r="F57" s="4"/>
      <c r="G57" s="4"/>
      <c r="H57" s="4"/>
      <c r="I57" s="25" t="s">
        <v>7</v>
      </c>
      <c r="J57" s="40"/>
      <c r="K57" s="137"/>
      <c r="L57" s="6" t="s">
        <v>21</v>
      </c>
      <c r="M57" s="6"/>
      <c r="N57" s="137"/>
      <c r="O57" s="46" t="s">
        <v>82</v>
      </c>
      <c r="P57" s="78"/>
      <c r="Q57" s="140"/>
    </row>
    <row r="58" spans="1:17" s="20" customFormat="1">
      <c r="A58" s="171"/>
      <c r="B58" s="172"/>
      <c r="C58" s="1"/>
      <c r="D58" s="2"/>
      <c r="E58" s="3"/>
      <c r="F58" s="4"/>
      <c r="G58" s="4"/>
      <c r="H58" s="4"/>
      <c r="I58" s="25" t="s">
        <v>8</v>
      </c>
      <c r="J58" s="40"/>
      <c r="K58" s="137"/>
      <c r="L58" s="6" t="s">
        <v>13</v>
      </c>
      <c r="M58" s="6"/>
      <c r="N58" s="137"/>
      <c r="O58" s="46" t="s">
        <v>83</v>
      </c>
      <c r="P58" s="78"/>
      <c r="Q58" s="140"/>
    </row>
    <row r="59" spans="1:17" s="20" customFormat="1">
      <c r="A59" s="171"/>
      <c r="B59" s="172"/>
      <c r="C59" s="8"/>
      <c r="D59" s="2"/>
      <c r="E59" s="3"/>
      <c r="F59" s="4"/>
      <c r="G59" s="4"/>
      <c r="H59" s="4"/>
      <c r="I59" s="25" t="s">
        <v>16</v>
      </c>
      <c r="J59" s="40"/>
      <c r="K59" s="137"/>
      <c r="L59" s="6" t="s">
        <v>22</v>
      </c>
      <c r="M59" s="6"/>
      <c r="N59" s="137"/>
      <c r="O59" s="46" t="s">
        <v>103</v>
      </c>
      <c r="P59" s="78"/>
      <c r="Q59" s="140"/>
    </row>
    <row r="60" spans="1:17" s="20" customFormat="1">
      <c r="A60" s="173"/>
      <c r="B60" s="174"/>
      <c r="C60" s="8"/>
      <c r="D60" s="2"/>
      <c r="E60" s="4"/>
      <c r="F60" s="4"/>
      <c r="G60" s="4"/>
      <c r="H60" s="4"/>
      <c r="I60" s="25" t="s">
        <v>9</v>
      </c>
      <c r="J60" s="40"/>
      <c r="K60" s="137"/>
      <c r="L60" s="6" t="s">
        <v>11</v>
      </c>
      <c r="M60" s="6"/>
      <c r="N60" s="137"/>
      <c r="O60" s="46" t="s">
        <v>84</v>
      </c>
      <c r="P60" s="78"/>
      <c r="Q60" s="140"/>
    </row>
    <row r="61" spans="1:17" s="20" customFormat="1">
      <c r="A61" s="175" t="s">
        <v>0</v>
      </c>
      <c r="B61" s="176"/>
      <c r="C61" s="10"/>
      <c r="D61" s="4"/>
      <c r="E61" s="4"/>
      <c r="F61" s="4"/>
      <c r="G61" s="4"/>
      <c r="H61" s="4"/>
      <c r="I61" s="25" t="s">
        <v>15</v>
      </c>
      <c r="J61" s="40"/>
      <c r="K61" s="137"/>
      <c r="L61" s="6" t="s">
        <v>19</v>
      </c>
      <c r="M61" s="6"/>
      <c r="N61" s="137"/>
      <c r="O61" s="46" t="s">
        <v>104</v>
      </c>
      <c r="P61" s="78"/>
      <c r="Q61" s="140"/>
    </row>
    <row r="62" spans="1:17" s="20" customFormat="1" ht="25.5" customHeight="1">
      <c r="A62" s="161" t="s">
        <v>38</v>
      </c>
      <c r="B62" s="162"/>
      <c r="C62" s="10"/>
      <c r="D62" s="4"/>
      <c r="E62" s="4"/>
      <c r="F62" s="4"/>
      <c r="G62" s="4"/>
      <c r="H62" s="4"/>
      <c r="I62" s="25" t="s">
        <v>10</v>
      </c>
      <c r="J62" s="40"/>
      <c r="K62" s="138"/>
      <c r="L62" s="6" t="s">
        <v>23</v>
      </c>
      <c r="M62" s="6"/>
      <c r="N62" s="138"/>
      <c r="O62" s="46" t="s">
        <v>85</v>
      </c>
      <c r="P62" s="78"/>
      <c r="Q62" s="140"/>
    </row>
    <row r="63" spans="1:17" s="20" customFormat="1">
      <c r="A63" s="175" t="s">
        <v>1</v>
      </c>
      <c r="B63" s="176"/>
      <c r="D63" s="4"/>
      <c r="E63" s="4"/>
      <c r="F63" s="4"/>
      <c r="G63" s="4"/>
      <c r="H63" s="4"/>
      <c r="I63" s="25" t="s">
        <v>17</v>
      </c>
      <c r="J63" s="40"/>
      <c r="K63" s="138"/>
      <c r="L63" s="7" t="s">
        <v>14</v>
      </c>
      <c r="M63" s="7"/>
      <c r="N63" s="138"/>
      <c r="O63" s="46" t="s">
        <v>105</v>
      </c>
      <c r="P63" s="78"/>
      <c r="Q63" s="140"/>
    </row>
    <row r="64" spans="1:17" s="20" customFormat="1" ht="27" customHeight="1">
      <c r="A64" s="148" t="s">
        <v>86</v>
      </c>
      <c r="B64" s="177"/>
      <c r="D64" s="4"/>
      <c r="E64" s="4"/>
      <c r="F64" s="4"/>
      <c r="G64" s="4"/>
      <c r="H64" s="4"/>
      <c r="I64" s="25"/>
      <c r="J64" s="40"/>
      <c r="K64" s="138"/>
      <c r="L64" s="7" t="s">
        <v>12</v>
      </c>
      <c r="M64" s="7"/>
      <c r="N64" s="138"/>
      <c r="O64" s="46" t="s">
        <v>87</v>
      </c>
      <c r="P64" s="78"/>
      <c r="Q64" s="140"/>
    </row>
    <row r="65" spans="1:17" s="20" customFormat="1">
      <c r="A65" s="175" t="s">
        <v>2</v>
      </c>
      <c r="B65" s="176"/>
      <c r="C65" s="11" t="s">
        <v>3</v>
      </c>
      <c r="D65" s="4"/>
      <c r="E65" s="4"/>
      <c r="F65" s="4"/>
      <c r="G65" s="4"/>
      <c r="H65" s="4"/>
      <c r="I65" s="25"/>
      <c r="J65" s="40"/>
      <c r="K65" s="138"/>
      <c r="L65" s="6"/>
      <c r="M65" s="6"/>
      <c r="N65" s="138"/>
      <c r="O65" s="46" t="s">
        <v>106</v>
      </c>
      <c r="P65" s="78"/>
      <c r="Q65" s="140"/>
    </row>
    <row r="66" spans="1:17" s="20" customFormat="1">
      <c r="A66" s="12"/>
      <c r="B66" s="45"/>
      <c r="C66" s="14"/>
      <c r="D66" s="4"/>
      <c r="E66" s="4"/>
      <c r="F66" s="4"/>
      <c r="G66" s="4"/>
      <c r="H66" s="4"/>
      <c r="I66" s="25"/>
      <c r="J66" s="40"/>
      <c r="K66" s="138"/>
      <c r="L66" s="6"/>
      <c r="M66" s="6"/>
      <c r="N66" s="138"/>
      <c r="O66" s="46"/>
      <c r="P66" s="78"/>
      <c r="Q66" s="140"/>
    </row>
    <row r="67" spans="1:17" s="20" customFormat="1">
      <c r="A67" s="12" t="s">
        <v>4</v>
      </c>
      <c r="B67" s="44">
        <v>1992</v>
      </c>
      <c r="C67" s="23">
        <f>B67*(K76+J76)</f>
        <v>0</v>
      </c>
      <c r="D67" s="4"/>
      <c r="E67" s="4"/>
      <c r="F67" s="4"/>
      <c r="G67" s="4"/>
      <c r="H67" s="4"/>
      <c r="I67" s="25"/>
      <c r="J67" s="40"/>
      <c r="K67" s="138"/>
      <c r="L67" s="6"/>
      <c r="M67" s="6"/>
      <c r="N67" s="138"/>
      <c r="O67" s="46"/>
      <c r="P67" s="78"/>
      <c r="Q67" s="140"/>
    </row>
    <row r="68" spans="1:17" s="20" customFormat="1" ht="13.8" thickBot="1">
      <c r="A68" s="12" t="s">
        <v>5</v>
      </c>
      <c r="B68" s="44">
        <v>2132</v>
      </c>
      <c r="C68" s="23">
        <f>B68*(N76+M76)</f>
        <v>0</v>
      </c>
      <c r="D68" s="4"/>
      <c r="E68" s="4"/>
      <c r="F68" s="4"/>
      <c r="G68" s="4"/>
      <c r="H68" s="4"/>
      <c r="I68" s="25"/>
      <c r="J68" s="40"/>
      <c r="K68" s="138"/>
      <c r="L68" s="6"/>
      <c r="M68" s="6"/>
      <c r="N68" s="139"/>
      <c r="O68" s="37"/>
      <c r="P68" s="79"/>
      <c r="Q68" s="140"/>
    </row>
    <row r="69" spans="1:17" s="20" customFormat="1" ht="15.75" customHeight="1" thickBot="1">
      <c r="A69" s="12" t="s">
        <v>121</v>
      </c>
      <c r="B69" s="44">
        <v>2247</v>
      </c>
      <c r="C69" s="23">
        <f>B69*(Q76+P76)</f>
        <v>0</v>
      </c>
      <c r="D69" s="178" t="s">
        <v>194</v>
      </c>
      <c r="E69" s="179"/>
      <c r="F69" s="179"/>
      <c r="G69" s="179"/>
      <c r="H69" s="180"/>
      <c r="I69" s="25"/>
      <c r="J69" s="40"/>
      <c r="K69" s="93"/>
      <c r="L69" s="6"/>
      <c r="M69" s="6"/>
      <c r="N69" s="105"/>
      <c r="O69" s="37"/>
      <c r="P69" s="79"/>
      <c r="Q69" s="103"/>
    </row>
    <row r="70" spans="1:17" ht="13.8" thickBot="1">
      <c r="I70" s="25"/>
      <c r="J70" s="40"/>
      <c r="K70" s="93"/>
      <c r="L70" s="6"/>
      <c r="M70" s="6"/>
      <c r="N70" s="105"/>
      <c r="O70" s="37"/>
      <c r="P70" s="79"/>
      <c r="Q70" s="103"/>
    </row>
    <row r="71" spans="1:17" s="20" customFormat="1">
      <c r="C71" s="145" t="s">
        <v>190</v>
      </c>
      <c r="D71" s="146"/>
      <c r="I71" s="25"/>
      <c r="J71" s="40"/>
      <c r="K71" s="93"/>
      <c r="L71" s="6"/>
      <c r="M71" s="6"/>
      <c r="N71" s="105"/>
      <c r="O71" s="37"/>
      <c r="P71" s="79"/>
      <c r="Q71" s="103"/>
    </row>
    <row r="72" spans="1:17" s="20" customFormat="1" ht="13.8" thickBot="1">
      <c r="C72" s="141">
        <f>SUM(C11:C13,C37:C39,C67:C69)</f>
        <v>0</v>
      </c>
      <c r="D72" s="142"/>
      <c r="I72" s="25"/>
      <c r="J72" s="40"/>
      <c r="K72" s="93"/>
      <c r="L72" s="6"/>
      <c r="M72" s="6"/>
      <c r="N72" s="105"/>
      <c r="O72" s="37"/>
      <c r="P72" s="79"/>
      <c r="Q72" s="103"/>
    </row>
    <row r="73" spans="1:17">
      <c r="I73" s="25"/>
      <c r="J73" s="40"/>
      <c r="K73" s="93"/>
      <c r="L73" s="6"/>
      <c r="M73" s="6"/>
      <c r="N73" s="105"/>
      <c r="O73" s="37"/>
      <c r="P73" s="79"/>
      <c r="Q73" s="103"/>
    </row>
    <row r="74" spans="1:17">
      <c r="I74" s="25"/>
      <c r="J74" s="40"/>
      <c r="K74" s="93"/>
      <c r="L74" s="6"/>
      <c r="M74" s="6"/>
      <c r="N74" s="105"/>
      <c r="O74" s="37"/>
      <c r="P74" s="79"/>
      <c r="Q74" s="103"/>
    </row>
    <row r="75" spans="1:17">
      <c r="I75" s="25"/>
      <c r="J75" s="40"/>
      <c r="K75" s="93"/>
      <c r="L75" s="6"/>
      <c r="M75" s="6"/>
      <c r="N75" s="105"/>
      <c r="O75" s="37"/>
      <c r="P75" s="79"/>
      <c r="Q75" s="103"/>
    </row>
    <row r="76" spans="1:17" ht="13.8" thickBot="1">
      <c r="I76" s="27"/>
      <c r="J76" s="43">
        <f>SUM(J56:J75)</f>
        <v>0</v>
      </c>
      <c r="K76" s="94">
        <f>SUM(K56:K75)</f>
        <v>0</v>
      </c>
      <c r="L76" s="28"/>
      <c r="M76" s="28">
        <f>SUM(M56:M75)</f>
        <v>0</v>
      </c>
      <c r="N76" s="106">
        <f>SUM(N56:N75)</f>
        <v>0</v>
      </c>
      <c r="O76" s="58"/>
      <c r="P76" s="80">
        <f>SUM(P56:P75)</f>
        <v>0</v>
      </c>
      <c r="Q76" s="104">
        <f>SUM(Q56:Q75)</f>
        <v>0</v>
      </c>
    </row>
  </sheetData>
  <mergeCells count="36">
    <mergeCell ref="C22:H22"/>
    <mergeCell ref="B25:M25"/>
    <mergeCell ref="A55:B55"/>
    <mergeCell ref="A29:B29"/>
    <mergeCell ref="A30:B30"/>
    <mergeCell ref="A28:B28"/>
    <mergeCell ref="A31:B31"/>
    <mergeCell ref="C52:H52"/>
    <mergeCell ref="C53:H53"/>
    <mergeCell ref="C23:H23"/>
    <mergeCell ref="A32:B32"/>
    <mergeCell ref="A33:B33"/>
    <mergeCell ref="A34:B34"/>
    <mergeCell ref="A35:B35"/>
    <mergeCell ref="A1:B1"/>
    <mergeCell ref="A27:B27"/>
    <mergeCell ref="A9:B9"/>
    <mergeCell ref="A6:B6"/>
    <mergeCell ref="A7:B7"/>
    <mergeCell ref="A8:B8"/>
    <mergeCell ref="A2:B2"/>
    <mergeCell ref="A3:B3"/>
    <mergeCell ref="A4:B4"/>
    <mergeCell ref="A5:B5"/>
    <mergeCell ref="A63:B63"/>
    <mergeCell ref="A64:B64"/>
    <mergeCell ref="A65:B65"/>
    <mergeCell ref="D69:H69"/>
    <mergeCell ref="C71:D71"/>
    <mergeCell ref="A62:B62"/>
    <mergeCell ref="A59:B59"/>
    <mergeCell ref="A60:B60"/>
    <mergeCell ref="A56:B56"/>
    <mergeCell ref="A57:B57"/>
    <mergeCell ref="A58:B58"/>
    <mergeCell ref="A61:B61"/>
  </mergeCells>
  <phoneticPr fontId="12" type="noConversion"/>
  <pageMargins left="0.7" right="0.7" top="0.75" bottom="0.75" header="0.3" footer="0.3"/>
  <pageSetup paperSize="9" scale="48" orientation="portrait" verticalDpi="200" r:id="rId1"/>
  <rowBreaks count="1" manualBreakCount="1">
    <brk id="5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2"/>
  <sheetViews>
    <sheetView workbookViewId="0">
      <selection activeCell="A26" sqref="A26:XFD49"/>
    </sheetView>
  </sheetViews>
  <sheetFormatPr defaultRowHeight="13.2"/>
  <sheetData>
    <row r="1" spans="1:14" ht="62.25" customHeight="1" thickBot="1">
      <c r="I1" s="69" t="s">
        <v>197</v>
      </c>
      <c r="J1" s="70"/>
      <c r="K1" s="71" t="s">
        <v>197</v>
      </c>
      <c r="L1" s="70"/>
      <c r="M1" s="71" t="s">
        <v>197</v>
      </c>
      <c r="N1" s="72"/>
    </row>
    <row r="2" spans="1:14" s="20" customFormat="1" ht="15.75" customHeight="1">
      <c r="A2" s="151" t="s">
        <v>172</v>
      </c>
      <c r="B2" s="152"/>
      <c r="C2" s="1"/>
      <c r="D2" s="2"/>
      <c r="E2" s="3"/>
      <c r="F2" s="4"/>
      <c r="G2" s="4"/>
      <c r="H2" s="4"/>
      <c r="I2" s="24" t="s">
        <v>172</v>
      </c>
      <c r="J2" s="36" t="s">
        <v>52</v>
      </c>
      <c r="K2" s="54" t="s">
        <v>175</v>
      </c>
      <c r="L2" s="36" t="s">
        <v>51</v>
      </c>
      <c r="M2" s="61"/>
      <c r="N2" s="56"/>
    </row>
    <row r="3" spans="1:14" s="20" customFormat="1">
      <c r="A3" s="151" t="s">
        <v>175</v>
      </c>
      <c r="B3" s="152"/>
      <c r="C3" s="1"/>
      <c r="D3" s="2"/>
      <c r="E3" s="3"/>
      <c r="F3" s="4"/>
      <c r="G3" s="4"/>
      <c r="H3" s="4"/>
      <c r="I3" s="25" t="s">
        <v>124</v>
      </c>
      <c r="J3" s="31"/>
      <c r="K3" s="6" t="s">
        <v>125</v>
      </c>
      <c r="L3" s="31"/>
      <c r="M3" s="7"/>
      <c r="N3" s="57"/>
    </row>
    <row r="4" spans="1:14" s="20" customFormat="1">
      <c r="A4" s="151"/>
      <c r="B4" s="152"/>
      <c r="C4" s="1"/>
      <c r="D4" s="2"/>
      <c r="E4" s="3"/>
      <c r="F4" s="4"/>
      <c r="G4" s="4"/>
      <c r="H4" s="4"/>
      <c r="I4" s="25" t="s">
        <v>127</v>
      </c>
      <c r="J4" s="31"/>
      <c r="K4" s="6" t="s">
        <v>128</v>
      </c>
      <c r="L4" s="31"/>
      <c r="M4" s="7"/>
      <c r="N4" s="57"/>
    </row>
    <row r="5" spans="1:14" s="20" customFormat="1">
      <c r="A5" s="151"/>
      <c r="B5" s="152"/>
      <c r="C5" s="1"/>
      <c r="D5" s="2"/>
      <c r="E5" s="3"/>
      <c r="F5" s="4"/>
      <c r="G5" s="4"/>
      <c r="H5" s="4"/>
      <c r="I5" s="25" t="s">
        <v>130</v>
      </c>
      <c r="J5" s="31"/>
      <c r="K5" s="6" t="s">
        <v>131</v>
      </c>
      <c r="L5" s="31"/>
      <c r="M5" s="7"/>
      <c r="N5" s="57"/>
    </row>
    <row r="6" spans="1:14" s="20" customFormat="1" ht="13.8">
      <c r="A6" s="167" t="s">
        <v>123</v>
      </c>
      <c r="B6" s="168"/>
      <c r="C6" s="8"/>
      <c r="D6" s="2"/>
      <c r="E6" s="3"/>
      <c r="F6" s="4"/>
      <c r="G6" s="4"/>
      <c r="H6" s="4"/>
      <c r="I6" s="25" t="s">
        <v>133</v>
      </c>
      <c r="J6" s="31"/>
      <c r="K6" s="6" t="s">
        <v>134</v>
      </c>
      <c r="L6" s="31"/>
      <c r="M6" s="7"/>
      <c r="N6" s="57"/>
    </row>
    <row r="7" spans="1:14" s="20" customFormat="1" ht="16.5" customHeight="1">
      <c r="A7" s="147" t="s">
        <v>0</v>
      </c>
      <c r="B7" s="147"/>
      <c r="C7" s="8"/>
      <c r="D7" s="2"/>
      <c r="E7" s="4"/>
      <c r="F7" s="4"/>
      <c r="G7" s="4"/>
      <c r="H7" s="4"/>
      <c r="I7" s="25" t="s">
        <v>136</v>
      </c>
      <c r="J7" s="31"/>
      <c r="K7" s="6" t="s">
        <v>137</v>
      </c>
      <c r="L7" s="31"/>
      <c r="M7" s="7"/>
      <c r="N7" s="57"/>
    </row>
    <row r="8" spans="1:14" s="20" customFormat="1" ht="40.5" customHeight="1">
      <c r="A8" s="163" t="s">
        <v>166</v>
      </c>
      <c r="B8" s="164"/>
      <c r="C8" s="10"/>
      <c r="D8" s="4"/>
      <c r="E8" s="4"/>
      <c r="F8" s="4"/>
      <c r="G8" s="4"/>
      <c r="H8" s="4"/>
      <c r="I8" s="25" t="s">
        <v>139</v>
      </c>
      <c r="J8" s="31"/>
      <c r="K8" s="6" t="s">
        <v>140</v>
      </c>
      <c r="L8" s="31"/>
      <c r="M8" s="7"/>
      <c r="N8" s="57"/>
    </row>
    <row r="9" spans="1:14" s="20" customFormat="1">
      <c r="A9" s="147" t="s">
        <v>1</v>
      </c>
      <c r="B9" s="147"/>
      <c r="C9" s="10"/>
      <c r="D9" s="4"/>
      <c r="E9" s="4"/>
      <c r="F9" s="4"/>
      <c r="G9" s="4"/>
      <c r="H9" s="4"/>
      <c r="I9" s="25" t="s">
        <v>142</v>
      </c>
      <c r="J9" s="32"/>
      <c r="K9" s="6" t="s">
        <v>143</v>
      </c>
      <c r="L9" s="32"/>
      <c r="M9" s="7"/>
      <c r="N9" s="57"/>
    </row>
    <row r="10" spans="1:14" s="20" customFormat="1">
      <c r="A10" s="148"/>
      <c r="B10" s="149"/>
      <c r="D10" s="4"/>
      <c r="E10" s="4"/>
      <c r="F10" s="4"/>
      <c r="G10" s="4"/>
      <c r="H10" s="4"/>
      <c r="I10" s="25" t="s">
        <v>145</v>
      </c>
      <c r="J10" s="32"/>
      <c r="K10" s="7" t="s">
        <v>146</v>
      </c>
      <c r="L10" s="32"/>
      <c r="M10" s="7"/>
      <c r="N10" s="57"/>
    </row>
    <row r="11" spans="1:14" s="20" customFormat="1">
      <c r="A11" s="150" t="s">
        <v>2</v>
      </c>
      <c r="B11" s="147"/>
      <c r="C11" s="11" t="s">
        <v>3</v>
      </c>
      <c r="D11" s="4"/>
      <c r="E11" s="4"/>
      <c r="F11" s="4"/>
      <c r="G11" s="4"/>
      <c r="H11" s="4"/>
      <c r="I11" s="25" t="s">
        <v>148</v>
      </c>
      <c r="J11" s="32"/>
      <c r="K11" s="7" t="s">
        <v>149</v>
      </c>
      <c r="L11" s="32"/>
      <c r="M11" s="7"/>
      <c r="N11" s="57"/>
    </row>
    <row r="12" spans="1:14" s="20" customFormat="1">
      <c r="A12" s="12"/>
      <c r="B12" s="13"/>
      <c r="C12" s="14"/>
      <c r="D12" s="4"/>
      <c r="E12" s="4"/>
      <c r="F12" s="4"/>
      <c r="G12" s="4"/>
      <c r="H12" s="4"/>
      <c r="I12" s="25" t="s">
        <v>151</v>
      </c>
      <c r="J12" s="32"/>
      <c r="K12" s="6"/>
      <c r="L12" s="32"/>
      <c r="M12" s="7"/>
      <c r="N12" s="57"/>
    </row>
    <row r="13" spans="1:14" s="20" customFormat="1">
      <c r="A13" s="12" t="s">
        <v>4</v>
      </c>
      <c r="B13" s="44">
        <v>1590</v>
      </c>
      <c r="C13" s="23">
        <f>J23*B13</f>
        <v>0</v>
      </c>
      <c r="D13" s="4"/>
      <c r="E13" s="4"/>
      <c r="F13" s="4"/>
      <c r="G13" s="4"/>
      <c r="H13" s="4"/>
      <c r="I13" s="25"/>
      <c r="J13" s="32"/>
      <c r="K13" s="6"/>
      <c r="L13" s="32"/>
      <c r="M13" s="7"/>
      <c r="N13" s="57"/>
    </row>
    <row r="14" spans="1:14" s="20" customFormat="1">
      <c r="A14" s="12" t="s">
        <v>5</v>
      </c>
      <c r="B14" s="44">
        <v>1790</v>
      </c>
      <c r="C14" s="23">
        <f>B14*L23</f>
        <v>0</v>
      </c>
      <c r="D14" s="4"/>
      <c r="E14" s="4"/>
      <c r="F14" s="4"/>
      <c r="G14" s="4"/>
      <c r="H14" s="4"/>
      <c r="I14" s="25"/>
      <c r="J14" s="32"/>
      <c r="K14" s="6"/>
      <c r="L14" s="32"/>
      <c r="M14" s="6"/>
      <c r="N14" s="57"/>
    </row>
    <row r="15" spans="1:14" s="20" customFormat="1">
      <c r="A15" s="12"/>
      <c r="B15" s="44"/>
      <c r="C15" s="23"/>
      <c r="D15" s="4"/>
      <c r="E15" s="4"/>
      <c r="F15" s="4"/>
      <c r="G15" s="4"/>
      <c r="H15" s="4"/>
      <c r="I15" s="25"/>
      <c r="J15" s="32"/>
      <c r="K15" s="6"/>
      <c r="L15" s="32"/>
      <c r="M15" s="6"/>
      <c r="N15" s="57"/>
    </row>
    <row r="16" spans="1:14" s="20" customFormat="1">
      <c r="A16" s="16"/>
      <c r="B16" s="17"/>
      <c r="C16" s="18"/>
      <c r="D16" s="4"/>
      <c r="E16" s="4"/>
      <c r="F16" s="4"/>
      <c r="G16" s="4"/>
      <c r="H16" s="4"/>
      <c r="I16" s="25"/>
      <c r="J16" s="32"/>
      <c r="K16" s="6"/>
      <c r="L16" s="32"/>
      <c r="M16" s="6"/>
      <c r="N16" s="57"/>
    </row>
    <row r="17" spans="1:14" s="20" customFormat="1">
      <c r="A17" s="16"/>
      <c r="B17" s="17"/>
      <c r="C17" s="18"/>
      <c r="D17" s="4"/>
      <c r="E17" s="4"/>
      <c r="F17" s="4"/>
      <c r="G17" s="4"/>
      <c r="H17" s="4"/>
      <c r="I17" s="25"/>
      <c r="J17" s="32"/>
      <c r="K17" s="6"/>
      <c r="L17" s="32"/>
      <c r="M17" s="6"/>
      <c r="N17" s="57"/>
    </row>
    <row r="18" spans="1:14" s="20" customFormat="1">
      <c r="A18" s="16"/>
      <c r="B18" s="17"/>
      <c r="C18" s="18"/>
      <c r="D18" s="4"/>
      <c r="E18" s="4"/>
      <c r="F18" s="4"/>
      <c r="G18" s="4"/>
      <c r="H18" s="4"/>
      <c r="I18" s="25"/>
      <c r="J18" s="32"/>
      <c r="K18" s="6"/>
      <c r="L18" s="32"/>
      <c r="M18" s="6"/>
      <c r="N18" s="57"/>
    </row>
    <row r="19" spans="1:14" s="20" customFormat="1">
      <c r="A19" s="16"/>
      <c r="B19" s="17"/>
      <c r="C19" s="18"/>
      <c r="D19" s="4"/>
      <c r="E19" s="4"/>
      <c r="F19" s="4"/>
      <c r="G19" s="4"/>
      <c r="H19" s="4"/>
      <c r="I19" s="25"/>
      <c r="J19" s="32"/>
      <c r="K19" s="6"/>
      <c r="L19" s="32"/>
      <c r="M19" s="6"/>
      <c r="N19" s="57"/>
    </row>
    <row r="20" spans="1:14" s="20" customFormat="1">
      <c r="A20" s="16"/>
      <c r="B20" s="17"/>
      <c r="C20" s="18"/>
      <c r="D20" s="4"/>
      <c r="E20" s="4"/>
      <c r="F20" s="4"/>
      <c r="G20" s="4"/>
      <c r="H20" s="4"/>
      <c r="I20" s="25"/>
      <c r="J20" s="32"/>
      <c r="K20" s="6"/>
      <c r="L20" s="32"/>
      <c r="M20" s="6"/>
      <c r="N20" s="57"/>
    </row>
    <row r="21" spans="1:14" s="20" customFormat="1">
      <c r="A21" s="16"/>
      <c r="B21" s="17"/>
      <c r="C21" s="18"/>
      <c r="D21" s="4"/>
      <c r="E21" s="4"/>
      <c r="F21" s="4"/>
      <c r="G21" s="4"/>
      <c r="H21" s="4"/>
      <c r="I21" s="25"/>
      <c r="J21" s="32"/>
      <c r="K21" s="6"/>
      <c r="L21" s="32"/>
      <c r="M21" s="6"/>
      <c r="N21" s="57"/>
    </row>
    <row r="22" spans="1:14" s="20" customFormat="1" ht="13.8" thickBot="1">
      <c r="A22" s="16"/>
      <c r="B22" s="17"/>
      <c r="C22" s="18"/>
      <c r="D22" s="4"/>
      <c r="E22" s="4"/>
      <c r="F22" s="4"/>
      <c r="G22" s="4"/>
      <c r="H22" s="4"/>
      <c r="I22" s="25"/>
      <c r="J22" s="32"/>
      <c r="K22" s="6"/>
      <c r="L22" s="32"/>
      <c r="M22" s="37"/>
      <c r="N22" s="57"/>
    </row>
    <row r="23" spans="1:14" s="20" customFormat="1" ht="13.5" customHeight="1" thickBot="1">
      <c r="A23" s="16"/>
      <c r="B23" s="17"/>
      <c r="C23" s="153" t="s">
        <v>198</v>
      </c>
      <c r="D23" s="154"/>
      <c r="E23" s="154"/>
      <c r="F23" s="154"/>
      <c r="G23" s="154"/>
      <c r="H23" s="154"/>
      <c r="I23" s="27"/>
      <c r="J23" s="33">
        <f>SUM(J3:J22)</f>
        <v>0</v>
      </c>
      <c r="K23" s="28"/>
      <c r="L23" s="33">
        <f>SUM(L3:L22)</f>
        <v>0</v>
      </c>
      <c r="M23" s="58"/>
      <c r="N23" s="60">
        <f>SUM(N3:N22)</f>
        <v>0</v>
      </c>
    </row>
    <row r="24" spans="1:14" s="20" customFormat="1" ht="20.399999999999999" customHeight="1" thickBot="1">
      <c r="B24" s="4"/>
      <c r="C24" s="156"/>
      <c r="D24" s="157"/>
      <c r="E24" s="157"/>
      <c r="F24" s="157"/>
      <c r="G24" s="157"/>
      <c r="H24" s="158"/>
    </row>
    <row r="25" spans="1:14" ht="13.8" thickBot="1"/>
    <row r="26" spans="1:14" s="187" customFormat="1" ht="66.75" customHeight="1" thickBot="1">
      <c r="I26" s="188" t="s">
        <v>197</v>
      </c>
      <c r="J26" s="189"/>
      <c r="K26" s="190" t="s">
        <v>197</v>
      </c>
      <c r="L26" s="189"/>
      <c r="M26" s="190"/>
      <c r="N26" s="191"/>
    </row>
    <row r="27" spans="1:14" s="187" customFormat="1" ht="15.75" customHeight="1">
      <c r="A27" s="192" t="s">
        <v>173</v>
      </c>
      <c r="B27" s="193"/>
      <c r="C27" s="194"/>
      <c r="D27" s="195"/>
      <c r="E27" s="196"/>
      <c r="F27" s="197"/>
      <c r="G27" s="197"/>
      <c r="H27" s="197"/>
      <c r="I27" s="198" t="s">
        <v>173</v>
      </c>
      <c r="J27" s="199" t="s">
        <v>51</v>
      </c>
      <c r="K27" s="198" t="s">
        <v>174</v>
      </c>
      <c r="L27" s="200" t="s">
        <v>81</v>
      </c>
      <c r="M27" s="201"/>
      <c r="N27" s="202"/>
    </row>
    <row r="28" spans="1:14" s="187" customFormat="1">
      <c r="A28" s="192" t="s">
        <v>174</v>
      </c>
      <c r="B28" s="193"/>
      <c r="C28" s="194"/>
      <c r="D28" s="195"/>
      <c r="E28" s="196"/>
      <c r="F28" s="197"/>
      <c r="G28" s="197"/>
      <c r="H28" s="197"/>
      <c r="I28" s="203" t="s">
        <v>125</v>
      </c>
      <c r="J28" s="137"/>
      <c r="K28" s="204" t="s">
        <v>126</v>
      </c>
      <c r="L28" s="205"/>
      <c r="M28" s="204"/>
      <c r="N28" s="140"/>
    </row>
    <row r="29" spans="1:14" s="187" customFormat="1">
      <c r="A29" s="192"/>
      <c r="B29" s="193"/>
      <c r="C29" s="194"/>
      <c r="D29" s="195"/>
      <c r="E29" s="196"/>
      <c r="F29" s="197"/>
      <c r="G29" s="197"/>
      <c r="H29" s="197"/>
      <c r="I29" s="203" t="s">
        <v>128</v>
      </c>
      <c r="J29" s="137"/>
      <c r="K29" s="204" t="s">
        <v>129</v>
      </c>
      <c r="L29" s="205"/>
      <c r="M29" s="204"/>
      <c r="N29" s="140"/>
    </row>
    <row r="30" spans="1:14" s="187" customFormat="1">
      <c r="A30" s="192"/>
      <c r="B30" s="193"/>
      <c r="C30" s="194"/>
      <c r="D30" s="195"/>
      <c r="E30" s="196"/>
      <c r="F30" s="197"/>
      <c r="G30" s="197"/>
      <c r="H30" s="197"/>
      <c r="I30" s="203" t="s">
        <v>131</v>
      </c>
      <c r="J30" s="137"/>
      <c r="K30" s="204" t="s">
        <v>132</v>
      </c>
      <c r="L30" s="205"/>
      <c r="M30" s="204"/>
      <c r="N30" s="140"/>
    </row>
    <row r="31" spans="1:14" s="187" customFormat="1" ht="13.8">
      <c r="A31" s="206" t="s">
        <v>123</v>
      </c>
      <c r="B31" s="207"/>
      <c r="C31" s="208"/>
      <c r="D31" s="195"/>
      <c r="E31" s="196"/>
      <c r="F31" s="197"/>
      <c r="G31" s="197"/>
      <c r="H31" s="197"/>
      <c r="I31" s="203" t="s">
        <v>134</v>
      </c>
      <c r="J31" s="137"/>
      <c r="K31" s="204" t="s">
        <v>135</v>
      </c>
      <c r="L31" s="205"/>
      <c r="M31" s="204"/>
      <c r="N31" s="140"/>
    </row>
    <row r="32" spans="1:14" s="187" customFormat="1" ht="16.5" customHeight="1">
      <c r="A32" s="209" t="s">
        <v>0</v>
      </c>
      <c r="B32" s="209"/>
      <c r="C32" s="208"/>
      <c r="D32" s="195"/>
      <c r="E32" s="197"/>
      <c r="F32" s="197"/>
      <c r="G32" s="197"/>
      <c r="H32" s="197"/>
      <c r="I32" s="203" t="s">
        <v>137</v>
      </c>
      <c r="J32" s="137"/>
      <c r="K32" s="204" t="s">
        <v>138</v>
      </c>
      <c r="L32" s="205"/>
      <c r="M32" s="204"/>
      <c r="N32" s="140"/>
    </row>
    <row r="33" spans="1:14" s="187" customFormat="1" ht="49.5" customHeight="1">
      <c r="A33" s="210" t="s">
        <v>166</v>
      </c>
      <c r="B33" s="211"/>
      <c r="C33" s="212"/>
      <c r="D33" s="197"/>
      <c r="E33" s="197"/>
      <c r="F33" s="197"/>
      <c r="G33" s="197"/>
      <c r="H33" s="197"/>
      <c r="I33" s="203" t="s">
        <v>140</v>
      </c>
      <c r="J33" s="137"/>
      <c r="K33" s="204" t="s">
        <v>141</v>
      </c>
      <c r="L33" s="205"/>
      <c r="M33" s="204"/>
      <c r="N33" s="140"/>
    </row>
    <row r="34" spans="1:14" s="187" customFormat="1">
      <c r="A34" s="209" t="s">
        <v>1</v>
      </c>
      <c r="B34" s="209"/>
      <c r="C34" s="212"/>
      <c r="D34" s="197"/>
      <c r="E34" s="197"/>
      <c r="F34" s="197"/>
      <c r="G34" s="197"/>
      <c r="H34" s="197"/>
      <c r="I34" s="203" t="s">
        <v>143</v>
      </c>
      <c r="J34" s="138"/>
      <c r="K34" s="204" t="s">
        <v>144</v>
      </c>
      <c r="L34" s="205"/>
      <c r="M34" s="204"/>
      <c r="N34" s="140"/>
    </row>
    <row r="35" spans="1:14" s="187" customFormat="1">
      <c r="A35" s="213"/>
      <c r="B35" s="214"/>
      <c r="D35" s="197"/>
      <c r="E35" s="197"/>
      <c r="F35" s="197"/>
      <c r="G35" s="197"/>
      <c r="H35" s="197"/>
      <c r="I35" s="215" t="s">
        <v>146</v>
      </c>
      <c r="J35" s="138"/>
      <c r="K35" s="204" t="s">
        <v>147</v>
      </c>
      <c r="L35" s="205"/>
      <c r="M35" s="204"/>
      <c r="N35" s="140"/>
    </row>
    <row r="36" spans="1:14" s="187" customFormat="1">
      <c r="A36" s="216" t="s">
        <v>2</v>
      </c>
      <c r="B36" s="209"/>
      <c r="C36" s="217" t="s">
        <v>3</v>
      </c>
      <c r="D36" s="197"/>
      <c r="E36" s="197"/>
      <c r="F36" s="197"/>
      <c r="G36" s="197"/>
      <c r="H36" s="197"/>
      <c r="I36" s="215" t="s">
        <v>149</v>
      </c>
      <c r="J36" s="138"/>
      <c r="K36" s="204" t="s">
        <v>150</v>
      </c>
      <c r="L36" s="205"/>
      <c r="M36" s="204"/>
      <c r="N36" s="140"/>
    </row>
    <row r="37" spans="1:14" s="187" customFormat="1">
      <c r="A37" s="218"/>
      <c r="B37" s="219"/>
      <c r="C37" s="220"/>
      <c r="D37" s="197"/>
      <c r="E37" s="197"/>
      <c r="F37" s="197"/>
      <c r="G37" s="197"/>
      <c r="H37" s="197"/>
      <c r="I37" s="203"/>
      <c r="J37" s="138"/>
      <c r="K37" s="204" t="s">
        <v>152</v>
      </c>
      <c r="L37" s="205"/>
      <c r="M37" s="204"/>
      <c r="N37" s="140"/>
    </row>
    <row r="38" spans="1:14" s="187" customFormat="1">
      <c r="A38" s="218"/>
      <c r="B38" s="221"/>
      <c r="C38" s="222"/>
      <c r="D38" s="197"/>
      <c r="E38" s="197"/>
      <c r="F38" s="197"/>
      <c r="G38" s="197"/>
      <c r="H38" s="197"/>
      <c r="I38" s="203"/>
      <c r="J38" s="138"/>
      <c r="K38" s="204" t="s">
        <v>153</v>
      </c>
      <c r="L38" s="205"/>
      <c r="M38" s="204"/>
      <c r="N38" s="140"/>
    </row>
    <row r="39" spans="1:14" s="187" customFormat="1">
      <c r="A39" s="218" t="s">
        <v>5</v>
      </c>
      <c r="B39" s="221">
        <v>1790</v>
      </c>
      <c r="C39" s="222">
        <f>B39*J48</f>
        <v>0</v>
      </c>
      <c r="D39" s="197"/>
      <c r="E39" s="197"/>
      <c r="F39" s="197"/>
      <c r="G39" s="197"/>
      <c r="H39" s="197"/>
      <c r="I39" s="203"/>
      <c r="J39" s="138"/>
      <c r="K39" s="46" t="s">
        <v>154</v>
      </c>
      <c r="L39" s="205"/>
      <c r="M39" s="46"/>
      <c r="N39" s="140"/>
    </row>
    <row r="40" spans="1:14" s="187" customFormat="1">
      <c r="A40" s="218" t="s">
        <v>121</v>
      </c>
      <c r="B40" s="221">
        <v>2290</v>
      </c>
      <c r="C40" s="222">
        <f>B40*L48</f>
        <v>0</v>
      </c>
      <c r="D40" s="197"/>
      <c r="E40" s="197"/>
      <c r="F40" s="197"/>
      <c r="G40" s="197"/>
      <c r="H40" s="197"/>
      <c r="I40" s="203"/>
      <c r="J40" s="138"/>
      <c r="K40" s="46" t="s">
        <v>155</v>
      </c>
      <c r="L40" s="205"/>
      <c r="M40" s="46"/>
      <c r="N40" s="140"/>
    </row>
    <row r="41" spans="1:14" s="187" customFormat="1">
      <c r="A41" s="223"/>
      <c r="B41" s="224"/>
      <c r="C41" s="225"/>
      <c r="D41" s="197"/>
      <c r="E41" s="197"/>
      <c r="F41" s="197"/>
      <c r="G41" s="197"/>
      <c r="H41" s="197"/>
      <c r="I41" s="203"/>
      <c r="J41" s="138"/>
      <c r="K41" s="46" t="s">
        <v>156</v>
      </c>
      <c r="L41" s="205"/>
      <c r="M41" s="46"/>
      <c r="N41" s="140"/>
    </row>
    <row r="42" spans="1:14" s="187" customFormat="1">
      <c r="A42" s="223"/>
      <c r="B42" s="224"/>
      <c r="C42" s="225"/>
      <c r="D42" s="197"/>
      <c r="E42" s="197"/>
      <c r="F42" s="197"/>
      <c r="G42" s="197"/>
      <c r="H42" s="197"/>
      <c r="I42" s="203"/>
      <c r="J42" s="138"/>
      <c r="K42" s="46" t="s">
        <v>157</v>
      </c>
      <c r="L42" s="205"/>
      <c r="M42" s="46"/>
      <c r="N42" s="140"/>
    </row>
    <row r="43" spans="1:14" s="187" customFormat="1">
      <c r="A43" s="223"/>
      <c r="B43" s="224"/>
      <c r="C43" s="225"/>
      <c r="D43" s="197"/>
      <c r="E43" s="197"/>
      <c r="F43" s="197"/>
      <c r="G43" s="197"/>
      <c r="H43" s="197"/>
      <c r="I43" s="203"/>
      <c r="J43" s="138"/>
      <c r="K43" s="46" t="s">
        <v>158</v>
      </c>
      <c r="L43" s="205"/>
      <c r="M43" s="46"/>
      <c r="N43" s="140"/>
    </row>
    <row r="44" spans="1:14" s="187" customFormat="1">
      <c r="A44" s="223"/>
      <c r="B44" s="224"/>
      <c r="C44" s="225"/>
      <c r="D44" s="197"/>
      <c r="E44" s="197"/>
      <c r="F44" s="197"/>
      <c r="G44" s="197"/>
      <c r="H44" s="197"/>
      <c r="I44" s="203"/>
      <c r="J44" s="138"/>
      <c r="K44" s="46" t="s">
        <v>159</v>
      </c>
      <c r="L44" s="205"/>
      <c r="M44" s="46"/>
      <c r="N44" s="140"/>
    </row>
    <row r="45" spans="1:14" s="187" customFormat="1">
      <c r="A45" s="223"/>
      <c r="B45" s="224"/>
      <c r="C45" s="225"/>
      <c r="D45" s="197"/>
      <c r="E45" s="197"/>
      <c r="F45" s="197"/>
      <c r="G45" s="197"/>
      <c r="H45" s="197"/>
      <c r="I45" s="203"/>
      <c r="J45" s="138"/>
      <c r="K45" s="46" t="s">
        <v>160</v>
      </c>
      <c r="L45" s="205"/>
      <c r="M45" s="46"/>
      <c r="N45" s="140"/>
    </row>
    <row r="46" spans="1:14" s="187" customFormat="1">
      <c r="A46" s="223"/>
      <c r="B46" s="224"/>
      <c r="C46" s="225"/>
      <c r="D46" s="197"/>
      <c r="E46" s="197"/>
      <c r="F46" s="197"/>
      <c r="G46" s="197"/>
      <c r="H46" s="197"/>
      <c r="I46" s="203"/>
      <c r="J46" s="138"/>
      <c r="K46" s="46" t="s">
        <v>161</v>
      </c>
      <c r="L46" s="205"/>
      <c r="M46" s="46"/>
      <c r="N46" s="140"/>
    </row>
    <row r="47" spans="1:14" s="187" customFormat="1" ht="13.8" thickBot="1">
      <c r="A47" s="223"/>
      <c r="B47" s="224"/>
      <c r="C47" s="225"/>
      <c r="D47" s="197"/>
      <c r="E47" s="197"/>
      <c r="F47" s="197"/>
      <c r="G47" s="197"/>
      <c r="H47" s="197"/>
      <c r="I47" s="203"/>
      <c r="J47" s="138"/>
      <c r="K47" s="205"/>
      <c r="L47" s="205"/>
      <c r="M47" s="205"/>
      <c r="N47" s="140"/>
    </row>
    <row r="48" spans="1:14" s="187" customFormat="1" ht="28.5" customHeight="1" thickBot="1">
      <c r="A48" s="223"/>
      <c r="B48" s="224"/>
      <c r="C48" s="226" t="s">
        <v>199</v>
      </c>
      <c r="D48" s="227"/>
      <c r="E48" s="227"/>
      <c r="F48" s="227"/>
      <c r="G48" s="227"/>
      <c r="H48" s="227"/>
      <c r="I48" s="228"/>
      <c r="J48" s="119">
        <f>SUM(J28:J47)</f>
        <v>0</v>
      </c>
      <c r="K48" s="122"/>
      <c r="L48" s="119">
        <f>SUM(L28:L47)</f>
        <v>0</v>
      </c>
      <c r="M48" s="123"/>
      <c r="N48" s="229"/>
    </row>
    <row r="49" spans="2:8" s="187" customFormat="1" ht="21" customHeight="1" thickBot="1">
      <c r="B49" s="197"/>
      <c r="C49" s="230"/>
      <c r="D49" s="231"/>
      <c r="E49" s="231"/>
      <c r="F49" s="231"/>
      <c r="G49" s="231"/>
      <c r="H49" s="232"/>
    </row>
    <row r="50" spans="2:8" ht="13.8" thickBot="1"/>
    <row r="51" spans="2:8" s="20" customFormat="1">
      <c r="C51" s="145" t="s">
        <v>190</v>
      </c>
      <c r="D51" s="146"/>
    </row>
    <row r="52" spans="2:8" s="20" customFormat="1" ht="13.8" thickBot="1">
      <c r="C52" s="182">
        <f>SUM(C13:C15,C38:C40)</f>
        <v>0</v>
      </c>
      <c r="D52" s="183"/>
    </row>
  </sheetData>
  <mergeCells count="26">
    <mergeCell ref="A2:B2"/>
    <mergeCell ref="A3:B3"/>
    <mergeCell ref="A27:B27"/>
    <mergeCell ref="A28:B28"/>
    <mergeCell ref="A4:B4"/>
    <mergeCell ref="A5:B5"/>
    <mergeCell ref="A6:B6"/>
    <mergeCell ref="A7:B7"/>
    <mergeCell ref="A8:B8"/>
    <mergeCell ref="A9:B9"/>
    <mergeCell ref="A35:B35"/>
    <mergeCell ref="A36:B36"/>
    <mergeCell ref="A10:B10"/>
    <mergeCell ref="A11:B11"/>
    <mergeCell ref="A31:B31"/>
    <mergeCell ref="A32:B32"/>
    <mergeCell ref="A33:B33"/>
    <mergeCell ref="A34:B34"/>
    <mergeCell ref="A29:B29"/>
    <mergeCell ref="A30:B30"/>
    <mergeCell ref="C23:H23"/>
    <mergeCell ref="C24:H24"/>
    <mergeCell ref="C51:D51"/>
    <mergeCell ref="C52:D52"/>
    <mergeCell ref="C48:H48"/>
    <mergeCell ref="C49:H49"/>
  </mergeCells>
  <phoneticPr fontId="12" type="noConversion"/>
  <pageMargins left="0.75" right="0.75" top="1" bottom="1" header="0.5" footer="0.5"/>
  <pageSetup paperSize="9" scale="45" orientation="landscape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V126"/>
  <sheetViews>
    <sheetView view="pageBreakPreview" topLeftCell="A106" zoomScale="85" zoomScaleSheetLayoutView="85" workbookViewId="0">
      <selection activeCell="D97" sqref="D97"/>
    </sheetView>
  </sheetViews>
  <sheetFormatPr defaultRowHeight="13.2"/>
  <cols>
    <col min="2" max="2" width="11.88671875" customWidth="1"/>
    <col min="3" max="3" width="12" customWidth="1"/>
    <col min="8" max="8" width="16.109375" customWidth="1"/>
    <col min="9" max="9" width="10.5546875" customWidth="1"/>
    <col min="10" max="10" width="7.5546875" customWidth="1"/>
    <col min="11" max="11" width="6.6640625" customWidth="1"/>
    <col min="12" max="12" width="8.77734375" customWidth="1"/>
    <col min="13" max="13" width="12.6640625" customWidth="1"/>
    <col min="14" max="14" width="8.21875" customWidth="1"/>
    <col min="15" max="15" width="8.77734375" customWidth="1"/>
    <col min="17" max="17" width="11.6640625" customWidth="1"/>
    <col min="19" max="19" width="9.77734375" customWidth="1"/>
    <col min="20" max="20" width="11.5546875" hidden="1" customWidth="1"/>
    <col min="21" max="21" width="8.88671875" customWidth="1"/>
  </cols>
  <sheetData>
    <row r="1" spans="1:17" s="187" customFormat="1"/>
    <row r="2" spans="1:17" s="187" customFormat="1" ht="13.8" thickBot="1"/>
    <row r="3" spans="1:17" s="187" customFormat="1">
      <c r="A3" s="192" t="s">
        <v>63</v>
      </c>
      <c r="B3" s="193"/>
      <c r="I3" s="198" t="s">
        <v>63</v>
      </c>
      <c r="J3" s="199" t="s">
        <v>52</v>
      </c>
      <c r="K3" s="198" t="s">
        <v>64</v>
      </c>
      <c r="L3" s="199" t="s">
        <v>51</v>
      </c>
      <c r="M3" s="198" t="s">
        <v>115</v>
      </c>
      <c r="N3" s="202" t="s">
        <v>81</v>
      </c>
      <c r="O3" s="194"/>
      <c r="P3" s="194"/>
      <c r="Q3" s="194"/>
    </row>
    <row r="4" spans="1:17" s="187" customFormat="1" ht="17.25" customHeight="1">
      <c r="A4" s="238" t="s">
        <v>64</v>
      </c>
      <c r="B4" s="239"/>
      <c r="C4" s="194"/>
      <c r="D4" s="195"/>
      <c r="E4" s="196"/>
      <c r="F4" s="197"/>
      <c r="G4" s="197"/>
      <c r="H4" s="197"/>
      <c r="I4" s="203" t="s">
        <v>6</v>
      </c>
      <c r="J4" s="137"/>
      <c r="K4" s="46" t="s">
        <v>20</v>
      </c>
      <c r="L4" s="137"/>
      <c r="M4" s="46" t="s">
        <v>102</v>
      </c>
      <c r="N4" s="140"/>
      <c r="O4" s="234"/>
      <c r="P4" s="234"/>
      <c r="Q4" s="234"/>
    </row>
    <row r="5" spans="1:17" s="187" customFormat="1" ht="16.5" customHeight="1">
      <c r="A5" s="238" t="s">
        <v>115</v>
      </c>
      <c r="B5" s="239"/>
      <c r="C5" s="194"/>
      <c r="D5" s="195"/>
      <c r="E5" s="196"/>
      <c r="F5" s="197"/>
      <c r="G5" s="197"/>
      <c r="H5" s="197"/>
      <c r="I5" s="203" t="s">
        <v>7</v>
      </c>
      <c r="J5" s="137"/>
      <c r="K5" s="46" t="s">
        <v>21</v>
      </c>
      <c r="L5" s="137"/>
      <c r="M5" s="46" t="s">
        <v>82</v>
      </c>
      <c r="N5" s="140"/>
      <c r="O5" s="234"/>
      <c r="P5" s="234"/>
      <c r="Q5" s="234"/>
    </row>
    <row r="6" spans="1:17" s="187" customFormat="1" ht="13.8">
      <c r="A6" s="206"/>
      <c r="B6" s="207"/>
      <c r="C6" s="194"/>
      <c r="D6" s="195"/>
      <c r="E6" s="196"/>
      <c r="F6" s="197"/>
      <c r="G6" s="197"/>
      <c r="H6" s="197"/>
      <c r="I6" s="203" t="s">
        <v>8</v>
      </c>
      <c r="J6" s="137"/>
      <c r="K6" s="46" t="s">
        <v>13</v>
      </c>
      <c r="L6" s="137"/>
      <c r="M6" s="46" t="s">
        <v>83</v>
      </c>
      <c r="N6" s="140"/>
      <c r="O6" s="234"/>
      <c r="P6" s="234"/>
      <c r="Q6" s="234"/>
    </row>
    <row r="7" spans="1:17" s="187" customFormat="1" ht="16.5" customHeight="1">
      <c r="A7" s="238"/>
      <c r="B7" s="239"/>
      <c r="C7" s="194"/>
      <c r="D7" s="195"/>
      <c r="E7" s="196"/>
      <c r="F7" s="197"/>
      <c r="G7" s="197"/>
      <c r="H7" s="197"/>
      <c r="I7" s="203" t="s">
        <v>16</v>
      </c>
      <c r="J7" s="137"/>
      <c r="K7" s="46" t="s">
        <v>22</v>
      </c>
      <c r="L7" s="137"/>
      <c r="M7" s="46" t="s">
        <v>103</v>
      </c>
      <c r="N7" s="140"/>
      <c r="O7" s="234"/>
      <c r="P7" s="234"/>
      <c r="Q7" s="234"/>
    </row>
    <row r="8" spans="1:17" s="187" customFormat="1" ht="15.75" customHeight="1">
      <c r="A8" s="238"/>
      <c r="B8" s="239"/>
      <c r="C8" s="208"/>
      <c r="D8" s="195"/>
      <c r="E8" s="196"/>
      <c r="F8" s="197"/>
      <c r="G8" s="197"/>
      <c r="H8" s="197"/>
      <c r="I8" s="240" t="s">
        <v>9</v>
      </c>
      <c r="J8" s="137"/>
      <c r="K8" s="241" t="s">
        <v>11</v>
      </c>
      <c r="L8" s="137"/>
      <c r="M8" s="46" t="s">
        <v>84</v>
      </c>
      <c r="N8" s="140"/>
      <c r="O8" s="234"/>
      <c r="P8" s="234"/>
      <c r="Q8" s="234"/>
    </row>
    <row r="9" spans="1:17" s="187" customFormat="1" ht="27" customHeight="1">
      <c r="A9" s="242" t="s">
        <v>111</v>
      </c>
      <c r="B9" s="243"/>
      <c r="C9" s="208"/>
      <c r="D9" s="195"/>
      <c r="E9" s="197"/>
      <c r="F9" s="197"/>
      <c r="G9" s="197"/>
      <c r="H9" s="197"/>
      <c r="I9" s="203" t="s">
        <v>15</v>
      </c>
      <c r="J9" s="137"/>
      <c r="K9" s="46" t="s">
        <v>19</v>
      </c>
      <c r="L9" s="137"/>
      <c r="M9" s="46" t="s">
        <v>104</v>
      </c>
      <c r="N9" s="140"/>
      <c r="O9" s="234"/>
      <c r="P9" s="234"/>
      <c r="Q9" s="234"/>
    </row>
    <row r="10" spans="1:17" s="187" customFormat="1">
      <c r="A10" s="209" t="s">
        <v>0</v>
      </c>
      <c r="B10" s="209"/>
      <c r="C10" s="212"/>
      <c r="D10" s="197"/>
      <c r="E10" s="197"/>
      <c r="F10" s="197"/>
      <c r="G10" s="197"/>
      <c r="H10" s="197"/>
      <c r="I10" s="203" t="s">
        <v>10</v>
      </c>
      <c r="J10" s="138"/>
      <c r="K10" s="244" t="s">
        <v>23</v>
      </c>
      <c r="L10" s="138"/>
      <c r="M10" s="46" t="s">
        <v>85</v>
      </c>
      <c r="N10" s="140"/>
      <c r="O10" s="234"/>
      <c r="P10" s="234"/>
      <c r="Q10" s="234"/>
    </row>
    <row r="11" spans="1:17" s="187" customFormat="1" ht="24.75" customHeight="1">
      <c r="A11" s="235" t="s">
        <v>177</v>
      </c>
      <c r="B11" s="236"/>
      <c r="C11" s="212"/>
      <c r="D11" s="197"/>
      <c r="E11" s="197"/>
      <c r="F11" s="197"/>
      <c r="G11" s="197"/>
      <c r="H11" s="197"/>
      <c r="I11" s="203" t="s">
        <v>17</v>
      </c>
      <c r="J11" s="138"/>
      <c r="K11" s="204" t="s">
        <v>14</v>
      </c>
      <c r="L11" s="138"/>
      <c r="M11" s="46" t="s">
        <v>105</v>
      </c>
      <c r="N11" s="140"/>
      <c r="O11" s="234"/>
      <c r="P11" s="234"/>
      <c r="Q11" s="234"/>
    </row>
    <row r="12" spans="1:17" s="187" customFormat="1">
      <c r="A12" s="209" t="s">
        <v>1</v>
      </c>
      <c r="B12" s="209"/>
      <c r="D12" s="197"/>
      <c r="E12" s="197"/>
      <c r="F12" s="197"/>
      <c r="G12" s="197"/>
      <c r="H12" s="197"/>
      <c r="I12" s="203"/>
      <c r="J12" s="138"/>
      <c r="K12" s="204" t="s">
        <v>12</v>
      </c>
      <c r="L12" s="138"/>
      <c r="M12" s="46" t="s">
        <v>87</v>
      </c>
      <c r="N12" s="140"/>
      <c r="O12" s="234"/>
      <c r="P12" s="234"/>
      <c r="Q12" s="234"/>
    </row>
    <row r="13" spans="1:17" s="187" customFormat="1">
      <c r="A13" s="213" t="s">
        <v>36</v>
      </c>
      <c r="B13" s="214"/>
      <c r="D13" s="197"/>
      <c r="E13" s="197"/>
      <c r="F13" s="197"/>
      <c r="G13" s="197"/>
      <c r="H13" s="197"/>
      <c r="I13" s="203"/>
      <c r="J13" s="138"/>
      <c r="K13" s="46"/>
      <c r="L13" s="138"/>
      <c r="M13" s="46" t="s">
        <v>106</v>
      </c>
      <c r="N13" s="140"/>
      <c r="O13" s="234"/>
      <c r="P13" s="234"/>
      <c r="Q13" s="234"/>
    </row>
    <row r="14" spans="1:17" s="187" customFormat="1">
      <c r="A14" s="216" t="s">
        <v>2</v>
      </c>
      <c r="B14" s="209"/>
      <c r="C14" s="217" t="s">
        <v>3</v>
      </c>
      <c r="D14" s="197"/>
      <c r="E14" s="197"/>
      <c r="F14" s="197"/>
      <c r="G14" s="197"/>
      <c r="H14" s="197"/>
      <c r="I14" s="203"/>
      <c r="J14" s="138"/>
      <c r="K14" s="46"/>
      <c r="L14" s="138"/>
      <c r="M14" s="46"/>
      <c r="N14" s="140"/>
      <c r="O14" s="234"/>
      <c r="P14" s="234"/>
      <c r="Q14" s="234"/>
    </row>
    <row r="15" spans="1:17" s="187" customFormat="1">
      <c r="A15" s="218"/>
      <c r="B15" s="221"/>
      <c r="C15" s="220"/>
      <c r="D15" s="197"/>
      <c r="E15" s="197"/>
      <c r="F15" s="197"/>
      <c r="G15" s="197"/>
      <c r="H15" s="197"/>
      <c r="I15" s="203"/>
      <c r="J15" s="138"/>
      <c r="K15" s="46"/>
      <c r="L15" s="138"/>
      <c r="M15" s="46"/>
      <c r="N15" s="140"/>
      <c r="O15" s="234"/>
      <c r="P15" s="234"/>
      <c r="Q15" s="234"/>
    </row>
    <row r="16" spans="1:17" s="187" customFormat="1" ht="12.75" customHeight="1">
      <c r="A16" s="218" t="s">
        <v>4</v>
      </c>
      <c r="B16" s="67">
        <v>645</v>
      </c>
      <c r="C16" s="222">
        <f>J18*B16</f>
        <v>0</v>
      </c>
      <c r="D16" s="197"/>
      <c r="E16" s="197"/>
      <c r="F16" s="197"/>
      <c r="G16" s="197"/>
      <c r="H16" s="197"/>
      <c r="I16" s="203"/>
      <c r="J16" s="138"/>
      <c r="K16" s="46"/>
      <c r="L16" s="138"/>
      <c r="M16" s="205"/>
      <c r="N16" s="140"/>
      <c r="O16" s="234"/>
      <c r="P16" s="234"/>
      <c r="Q16" s="234"/>
    </row>
    <row r="17" spans="1:17" s="187" customFormat="1">
      <c r="A17" s="218" t="s">
        <v>5</v>
      </c>
      <c r="B17" s="67">
        <v>785</v>
      </c>
      <c r="C17" s="222">
        <f>B17*L18</f>
        <v>0</v>
      </c>
      <c r="D17" s="197"/>
      <c r="E17" s="197"/>
      <c r="F17" s="197"/>
      <c r="G17" s="197"/>
      <c r="H17" s="197"/>
      <c r="I17" s="203"/>
      <c r="J17" s="138"/>
      <c r="K17" s="46"/>
      <c r="L17" s="138"/>
      <c r="M17" s="205"/>
      <c r="N17" s="140"/>
      <c r="O17" s="234"/>
      <c r="P17" s="234"/>
      <c r="Q17" s="234"/>
    </row>
    <row r="18" spans="1:17" s="187" customFormat="1" ht="13.8" thickBot="1">
      <c r="A18" s="218" t="s">
        <v>121</v>
      </c>
      <c r="B18" s="67">
        <v>905</v>
      </c>
      <c r="C18" s="222">
        <f>B18*N18</f>
        <v>0</v>
      </c>
      <c r="D18" s="197"/>
      <c r="E18" s="197"/>
      <c r="F18" s="197"/>
      <c r="G18" s="197"/>
      <c r="H18" s="197"/>
      <c r="I18" s="228"/>
      <c r="J18" s="119">
        <f>SUM(J4:J17)</f>
        <v>0</v>
      </c>
      <c r="K18" s="122"/>
      <c r="L18" s="119">
        <f>SUM(L4:L17)</f>
        <v>0</v>
      </c>
      <c r="M18" s="123"/>
      <c r="N18" s="245">
        <f>SUM(N4:N17)</f>
        <v>0</v>
      </c>
      <c r="O18" s="246"/>
      <c r="P18" s="246"/>
      <c r="Q18" s="246"/>
    </row>
    <row r="19" spans="1:17" s="187" customFormat="1" ht="13.5" customHeight="1" thickBot="1">
      <c r="A19" s="223"/>
      <c r="B19" s="224"/>
      <c r="C19" s="226" t="s">
        <v>57</v>
      </c>
      <c r="D19" s="227"/>
      <c r="E19" s="227"/>
      <c r="F19" s="227"/>
      <c r="G19" s="227"/>
      <c r="H19" s="247"/>
    </row>
    <row r="20" spans="1:17" s="187" customFormat="1" ht="21.6" customHeight="1" thickBot="1">
      <c r="A20" s="223"/>
      <c r="B20" s="224"/>
      <c r="C20" s="230"/>
      <c r="D20" s="231"/>
      <c r="E20" s="231"/>
      <c r="F20" s="231"/>
      <c r="G20" s="231"/>
      <c r="H20" s="232"/>
    </row>
    <row r="21" spans="1:17" s="187" customFormat="1"/>
    <row r="23" spans="1:17" ht="13.8" thickBot="1"/>
    <row r="24" spans="1:17" s="20" customFormat="1" ht="17.25" customHeight="1">
      <c r="A24" s="175" t="s">
        <v>65</v>
      </c>
      <c r="B24" s="176"/>
      <c r="I24" s="24" t="s">
        <v>65</v>
      </c>
      <c r="J24" s="36" t="s">
        <v>52</v>
      </c>
      <c r="K24" s="24" t="s">
        <v>66</v>
      </c>
      <c r="L24" s="36" t="s">
        <v>51</v>
      </c>
      <c r="M24" s="55" t="s">
        <v>116</v>
      </c>
      <c r="N24" s="56" t="s">
        <v>81</v>
      </c>
      <c r="O24" s="111"/>
      <c r="P24" s="111"/>
      <c r="Q24" s="111"/>
    </row>
    <row r="25" spans="1:17" s="20" customFormat="1" ht="18.75" customHeight="1">
      <c r="A25" s="175" t="s">
        <v>66</v>
      </c>
      <c r="B25" s="176"/>
      <c r="C25" s="1"/>
      <c r="D25" s="2"/>
      <c r="E25" s="3"/>
      <c r="F25" s="4"/>
      <c r="G25" s="4"/>
      <c r="H25" s="4"/>
      <c r="I25" s="25" t="s">
        <v>6</v>
      </c>
      <c r="J25" s="31"/>
      <c r="K25" s="6" t="s">
        <v>20</v>
      </c>
      <c r="L25" s="31"/>
      <c r="M25" s="46" t="s">
        <v>102</v>
      </c>
      <c r="N25" s="57"/>
      <c r="O25" s="38"/>
      <c r="P25" s="38"/>
      <c r="Q25" s="38"/>
    </row>
    <row r="26" spans="1:17" s="20" customFormat="1" ht="18.75" customHeight="1">
      <c r="A26" s="151" t="s">
        <v>116</v>
      </c>
      <c r="B26" s="152"/>
      <c r="C26" s="1"/>
      <c r="D26" s="2"/>
      <c r="E26" s="3"/>
      <c r="F26" s="4"/>
      <c r="G26" s="4"/>
      <c r="H26" s="4"/>
      <c r="I26" s="25" t="s">
        <v>7</v>
      </c>
      <c r="J26" s="31"/>
      <c r="K26" s="6" t="s">
        <v>21</v>
      </c>
      <c r="L26" s="31"/>
      <c r="M26" s="46" t="s">
        <v>82</v>
      </c>
      <c r="N26" s="57"/>
      <c r="O26" s="38"/>
      <c r="P26" s="38"/>
      <c r="Q26" s="38"/>
    </row>
    <row r="27" spans="1:17" s="20" customFormat="1" ht="17.25" customHeight="1">
      <c r="A27" s="175"/>
      <c r="B27" s="176"/>
      <c r="C27" s="1"/>
      <c r="D27" s="2"/>
      <c r="E27" s="3"/>
      <c r="F27" s="4"/>
      <c r="G27" s="4"/>
      <c r="H27" s="4"/>
      <c r="I27" s="25" t="s">
        <v>8</v>
      </c>
      <c r="J27" s="31"/>
      <c r="K27" s="6" t="s">
        <v>13</v>
      </c>
      <c r="L27" s="31"/>
      <c r="M27" s="46" t="s">
        <v>83</v>
      </c>
      <c r="N27" s="57"/>
      <c r="O27" s="38"/>
      <c r="P27" s="38"/>
      <c r="Q27" s="38"/>
    </row>
    <row r="28" spans="1:17" s="20" customFormat="1" ht="17.25" customHeight="1">
      <c r="A28" s="175"/>
      <c r="B28" s="176"/>
      <c r="C28" s="1"/>
      <c r="D28" s="2"/>
      <c r="E28" s="3"/>
      <c r="F28" s="4"/>
      <c r="G28" s="4"/>
      <c r="H28" s="4"/>
      <c r="I28" s="25" t="s">
        <v>16</v>
      </c>
      <c r="J28" s="31"/>
      <c r="K28" s="6" t="s">
        <v>22</v>
      </c>
      <c r="L28" s="31"/>
      <c r="M28" s="46" t="s">
        <v>103</v>
      </c>
      <c r="N28" s="57"/>
      <c r="O28" s="38"/>
      <c r="P28" s="38"/>
      <c r="Q28" s="38"/>
    </row>
    <row r="29" spans="1:17" s="20" customFormat="1" ht="16.5" customHeight="1">
      <c r="A29" s="167"/>
      <c r="B29" s="168"/>
      <c r="C29" s="8"/>
      <c r="D29" s="2"/>
      <c r="E29" s="3"/>
      <c r="F29" s="4"/>
      <c r="G29" s="4"/>
      <c r="H29" s="4"/>
      <c r="I29" s="25" t="s">
        <v>9</v>
      </c>
      <c r="J29" s="31"/>
      <c r="K29" s="9" t="s">
        <v>11</v>
      </c>
      <c r="L29" s="31"/>
      <c r="M29" s="46" t="s">
        <v>84</v>
      </c>
      <c r="N29" s="57"/>
      <c r="O29" s="38"/>
      <c r="P29" s="38"/>
      <c r="Q29" s="38"/>
    </row>
    <row r="30" spans="1:17" s="20" customFormat="1" ht="13.8">
      <c r="A30" s="159" t="s">
        <v>162</v>
      </c>
      <c r="B30" s="160"/>
      <c r="C30" s="8"/>
      <c r="D30" s="2"/>
      <c r="E30" s="4"/>
      <c r="F30" s="4"/>
      <c r="G30" s="4"/>
      <c r="H30" s="4"/>
      <c r="I30" s="25" t="s">
        <v>15</v>
      </c>
      <c r="J30" s="31"/>
      <c r="K30" s="6" t="s">
        <v>19</v>
      </c>
      <c r="L30" s="31"/>
      <c r="M30" s="46" t="s">
        <v>104</v>
      </c>
      <c r="N30" s="57"/>
      <c r="O30" s="38"/>
      <c r="P30" s="38"/>
      <c r="Q30" s="38"/>
    </row>
    <row r="31" spans="1:17" s="20" customFormat="1">
      <c r="A31" s="147" t="s">
        <v>0</v>
      </c>
      <c r="B31" s="147"/>
      <c r="C31" s="10"/>
      <c r="D31" s="4"/>
      <c r="E31" s="4"/>
      <c r="F31" s="4"/>
      <c r="G31" s="4"/>
      <c r="H31" s="4"/>
      <c r="I31" s="25" t="s">
        <v>10</v>
      </c>
      <c r="J31" s="32"/>
      <c r="K31" s="9" t="s">
        <v>23</v>
      </c>
      <c r="L31" s="32"/>
      <c r="M31" s="46" t="s">
        <v>85</v>
      </c>
      <c r="N31" s="57"/>
      <c r="O31" s="38"/>
      <c r="P31" s="38"/>
      <c r="Q31" s="38"/>
    </row>
    <row r="32" spans="1:17" s="20" customFormat="1" ht="24.75" customHeight="1">
      <c r="A32" s="161" t="s">
        <v>168</v>
      </c>
      <c r="B32" s="162"/>
      <c r="C32" s="10"/>
      <c r="D32" s="4"/>
      <c r="E32" s="4"/>
      <c r="F32" s="4"/>
      <c r="G32" s="4"/>
      <c r="H32" s="4"/>
      <c r="I32" s="25" t="s">
        <v>17</v>
      </c>
      <c r="J32" s="32"/>
      <c r="K32" s="7" t="s">
        <v>14</v>
      </c>
      <c r="L32" s="32"/>
      <c r="M32" s="46" t="s">
        <v>105</v>
      </c>
      <c r="N32" s="57"/>
      <c r="O32" s="38"/>
      <c r="P32" s="38"/>
      <c r="Q32" s="38"/>
    </row>
    <row r="33" spans="1:17" s="20" customFormat="1">
      <c r="A33" s="147" t="s">
        <v>1</v>
      </c>
      <c r="B33" s="147"/>
      <c r="D33" s="4"/>
      <c r="E33" s="4"/>
      <c r="F33" s="4"/>
      <c r="G33" s="4"/>
      <c r="H33" s="4"/>
      <c r="I33" s="25"/>
      <c r="J33" s="32"/>
      <c r="K33" s="7" t="s">
        <v>12</v>
      </c>
      <c r="L33" s="32"/>
      <c r="M33" s="46" t="s">
        <v>87</v>
      </c>
      <c r="N33" s="57"/>
      <c r="O33" s="38"/>
      <c r="P33" s="38"/>
      <c r="Q33" s="38"/>
    </row>
    <row r="34" spans="1:17" s="20" customFormat="1">
      <c r="A34" s="148" t="s">
        <v>36</v>
      </c>
      <c r="B34" s="149"/>
      <c r="D34" s="4"/>
      <c r="E34" s="4"/>
      <c r="F34" s="4"/>
      <c r="G34" s="4"/>
      <c r="H34" s="4"/>
      <c r="I34" s="25"/>
      <c r="J34" s="32"/>
      <c r="K34" s="6"/>
      <c r="L34" s="32"/>
      <c r="M34" s="46" t="s">
        <v>106</v>
      </c>
      <c r="N34" s="57"/>
      <c r="O34" s="38"/>
      <c r="P34" s="38"/>
      <c r="Q34" s="38"/>
    </row>
    <row r="35" spans="1:17" s="20" customFormat="1">
      <c r="A35" s="150" t="s">
        <v>2</v>
      </c>
      <c r="B35" s="147"/>
      <c r="C35" s="11" t="s">
        <v>3</v>
      </c>
      <c r="D35" s="4"/>
      <c r="E35" s="4"/>
      <c r="F35" s="4"/>
      <c r="G35" s="4"/>
      <c r="H35" s="4"/>
      <c r="I35" s="25"/>
      <c r="J35" s="32"/>
      <c r="K35" s="6"/>
      <c r="L35" s="32"/>
      <c r="M35" s="46"/>
      <c r="N35" s="57"/>
      <c r="O35" s="38"/>
      <c r="P35" s="38"/>
      <c r="Q35" s="38"/>
    </row>
    <row r="36" spans="1:17" s="20" customFormat="1">
      <c r="A36" s="12"/>
      <c r="B36" s="15"/>
      <c r="C36" s="14"/>
      <c r="D36" s="4"/>
      <c r="E36" s="4"/>
      <c r="F36" s="4"/>
      <c r="G36" s="4"/>
      <c r="H36" s="4"/>
      <c r="I36" s="25"/>
      <c r="J36" s="32"/>
      <c r="K36" s="6"/>
      <c r="L36" s="32"/>
      <c r="M36" s="46"/>
      <c r="N36" s="57"/>
      <c r="O36" s="38"/>
      <c r="P36" s="38"/>
      <c r="Q36" s="38"/>
    </row>
    <row r="37" spans="1:17" s="20" customFormat="1" ht="13.5" customHeight="1">
      <c r="A37" s="12" t="s">
        <v>4</v>
      </c>
      <c r="B37" s="44">
        <v>645</v>
      </c>
      <c r="C37" s="23">
        <f>J39*B37</f>
        <v>0</v>
      </c>
      <c r="D37" s="4"/>
      <c r="E37" s="4"/>
      <c r="F37" s="4"/>
      <c r="G37" s="4"/>
      <c r="H37" s="4"/>
      <c r="I37" s="25"/>
      <c r="J37" s="32"/>
      <c r="K37" s="6"/>
      <c r="L37" s="32"/>
      <c r="M37" s="37"/>
      <c r="N37" s="57"/>
      <c r="O37" s="38"/>
      <c r="P37" s="38"/>
      <c r="Q37" s="38"/>
    </row>
    <row r="38" spans="1:17" s="20" customFormat="1" ht="15.75" customHeight="1">
      <c r="A38" s="12" t="s">
        <v>5</v>
      </c>
      <c r="B38" s="44">
        <v>785</v>
      </c>
      <c r="C38" s="23">
        <f>B38*L39</f>
        <v>0</v>
      </c>
      <c r="D38" s="4"/>
      <c r="E38" s="4"/>
      <c r="F38" s="4"/>
      <c r="G38" s="4"/>
      <c r="H38" s="4"/>
      <c r="I38" s="25"/>
      <c r="J38" s="32"/>
      <c r="K38" s="6"/>
      <c r="L38" s="32"/>
      <c r="M38" s="37"/>
      <c r="N38" s="57"/>
      <c r="O38" s="38"/>
      <c r="P38" s="38"/>
      <c r="Q38" s="38"/>
    </row>
    <row r="39" spans="1:17" s="20" customFormat="1" ht="13.8" thickBot="1">
      <c r="A39" s="12" t="s">
        <v>121</v>
      </c>
      <c r="B39" s="44">
        <v>905</v>
      </c>
      <c r="C39" s="23">
        <f>B39*N39</f>
        <v>0</v>
      </c>
      <c r="D39" s="4"/>
      <c r="E39" s="4"/>
      <c r="F39" s="4"/>
      <c r="G39" s="4"/>
      <c r="H39" s="4"/>
      <c r="I39" s="27"/>
      <c r="J39" s="33">
        <f>SUM(J25:J38)</f>
        <v>0</v>
      </c>
      <c r="K39" s="28"/>
      <c r="L39" s="33">
        <f>SUM(L25:L38)</f>
        <v>0</v>
      </c>
      <c r="M39" s="58"/>
      <c r="N39" s="59">
        <f>SUM(N25:N38)</f>
        <v>0</v>
      </c>
      <c r="O39" s="68"/>
      <c r="P39" s="68"/>
      <c r="Q39" s="68"/>
    </row>
    <row r="40" spans="1:17" s="20" customFormat="1" ht="12.75" customHeight="1" thickBot="1">
      <c r="A40" s="16"/>
      <c r="B40" s="17"/>
      <c r="C40" s="153" t="s">
        <v>57</v>
      </c>
      <c r="D40" s="154"/>
      <c r="E40" s="154"/>
      <c r="F40" s="154"/>
      <c r="G40" s="154"/>
      <c r="H40" s="155"/>
    </row>
    <row r="41" spans="1:17" s="20" customFormat="1" ht="13.8" thickBot="1">
      <c r="A41" s="16"/>
      <c r="B41" s="17"/>
      <c r="C41" s="156"/>
      <c r="D41" s="185"/>
      <c r="E41" s="185"/>
      <c r="F41" s="185"/>
      <c r="G41" s="185"/>
      <c r="H41" s="186"/>
      <c r="O41" s="134" t="s">
        <v>230</v>
      </c>
    </row>
    <row r="42" spans="1:17" s="20" customFormat="1">
      <c r="B42" s="4"/>
      <c r="O42" s="134" t="s">
        <v>231</v>
      </c>
    </row>
    <row r="43" spans="1:17" s="20" customFormat="1" ht="43.5" customHeight="1" thickBot="1">
      <c r="B43" s="4"/>
    </row>
    <row r="44" spans="1:17" s="20" customFormat="1" ht="16.5" customHeight="1">
      <c r="A44" s="175" t="s">
        <v>67</v>
      </c>
      <c r="B44" s="176"/>
      <c r="I44" s="24" t="s">
        <v>67</v>
      </c>
      <c r="J44" s="36" t="s">
        <v>52</v>
      </c>
      <c r="K44" s="24" t="s">
        <v>68</v>
      </c>
      <c r="L44" s="36" t="s">
        <v>51</v>
      </c>
      <c r="M44" s="55" t="s">
        <v>114</v>
      </c>
      <c r="N44" s="56" t="s">
        <v>81</v>
      </c>
      <c r="P44" s="111"/>
      <c r="Q44" s="111"/>
    </row>
    <row r="45" spans="1:17" s="20" customFormat="1" ht="17.25" customHeight="1">
      <c r="A45" s="175" t="s">
        <v>68</v>
      </c>
      <c r="B45" s="176"/>
      <c r="C45" s="1"/>
      <c r="D45" s="2"/>
      <c r="E45" s="3"/>
      <c r="F45" s="4"/>
      <c r="G45" s="4"/>
      <c r="H45" s="4"/>
      <c r="I45" s="25" t="s">
        <v>6</v>
      </c>
      <c r="J45" s="31"/>
      <c r="K45" s="6" t="s">
        <v>20</v>
      </c>
      <c r="L45" s="31"/>
      <c r="M45" s="46" t="s">
        <v>102</v>
      </c>
      <c r="N45" s="57"/>
      <c r="O45" s="111"/>
      <c r="P45" s="38"/>
      <c r="Q45" s="38"/>
    </row>
    <row r="46" spans="1:17" s="20" customFormat="1">
      <c r="A46" s="151" t="s">
        <v>114</v>
      </c>
      <c r="B46" s="152"/>
      <c r="C46" s="1"/>
      <c r="D46" s="2"/>
      <c r="E46" s="3"/>
      <c r="F46" s="4"/>
      <c r="G46" s="4"/>
      <c r="H46" s="4"/>
      <c r="I46" s="25" t="s">
        <v>7</v>
      </c>
      <c r="J46" s="31"/>
      <c r="K46" s="6" t="s">
        <v>21</v>
      </c>
      <c r="L46" s="31"/>
      <c r="M46" s="46" t="s">
        <v>82</v>
      </c>
      <c r="N46" s="57"/>
      <c r="O46" s="38"/>
      <c r="P46" s="38"/>
      <c r="Q46" s="38"/>
    </row>
    <row r="47" spans="1:17" s="20" customFormat="1">
      <c r="A47" s="175"/>
      <c r="B47" s="176"/>
      <c r="C47" s="1"/>
      <c r="D47" s="2"/>
      <c r="E47" s="3"/>
      <c r="F47" s="4"/>
      <c r="G47" s="4"/>
      <c r="H47" s="4"/>
      <c r="I47" s="25" t="s">
        <v>8</v>
      </c>
      <c r="J47" s="31"/>
      <c r="K47" s="6" t="s">
        <v>13</v>
      </c>
      <c r="L47" s="31"/>
      <c r="M47" s="46" t="s">
        <v>83</v>
      </c>
      <c r="N47" s="57"/>
      <c r="O47" s="38"/>
      <c r="P47" s="38"/>
      <c r="Q47" s="38"/>
    </row>
    <row r="48" spans="1:17" s="20" customFormat="1">
      <c r="A48" s="175"/>
      <c r="B48" s="176"/>
      <c r="C48" s="1"/>
      <c r="D48" s="2"/>
      <c r="E48" s="3"/>
      <c r="F48" s="4"/>
      <c r="G48" s="4"/>
      <c r="H48" s="4"/>
      <c r="I48" s="25" t="s">
        <v>16</v>
      </c>
      <c r="J48" s="31"/>
      <c r="K48" s="6" t="s">
        <v>22</v>
      </c>
      <c r="L48" s="31"/>
      <c r="M48" s="46" t="s">
        <v>103</v>
      </c>
      <c r="N48" s="57"/>
      <c r="O48" s="38"/>
      <c r="P48" s="38"/>
      <c r="Q48" s="38"/>
    </row>
    <row r="49" spans="1:17" s="20" customFormat="1" ht="13.8">
      <c r="A49" s="167"/>
      <c r="B49" s="168"/>
      <c r="C49" s="8"/>
      <c r="D49" s="2"/>
      <c r="E49" s="3"/>
      <c r="F49" s="4"/>
      <c r="G49" s="4"/>
      <c r="H49" s="4"/>
      <c r="I49" s="25" t="s">
        <v>9</v>
      </c>
      <c r="J49" s="31"/>
      <c r="K49" s="9" t="s">
        <v>11</v>
      </c>
      <c r="L49" s="31"/>
      <c r="M49" s="46" t="s">
        <v>84</v>
      </c>
      <c r="N49" s="57"/>
      <c r="O49" s="38"/>
      <c r="P49" s="38"/>
      <c r="Q49" s="38"/>
    </row>
    <row r="50" spans="1:17" s="20" customFormat="1" ht="13.8">
      <c r="A50" s="159" t="s">
        <v>162</v>
      </c>
      <c r="B50" s="160"/>
      <c r="C50" s="8"/>
      <c r="D50" s="2"/>
      <c r="E50" s="4"/>
      <c r="F50" s="4"/>
      <c r="G50" s="4"/>
      <c r="H50" s="4"/>
      <c r="I50" s="25" t="s">
        <v>15</v>
      </c>
      <c r="J50" s="31"/>
      <c r="K50" s="6" t="s">
        <v>19</v>
      </c>
      <c r="L50" s="31"/>
      <c r="M50" s="46" t="s">
        <v>104</v>
      </c>
      <c r="N50" s="57"/>
      <c r="O50" s="38"/>
      <c r="P50" s="38"/>
      <c r="Q50" s="38"/>
    </row>
    <row r="51" spans="1:17" s="20" customFormat="1" ht="18" customHeight="1">
      <c r="A51" s="147" t="s">
        <v>0</v>
      </c>
      <c r="B51" s="147"/>
      <c r="C51" s="10"/>
      <c r="D51" s="4"/>
      <c r="E51" s="4"/>
      <c r="F51" s="4"/>
      <c r="G51" s="4"/>
      <c r="H51" s="4"/>
      <c r="I51" s="25" t="s">
        <v>10</v>
      </c>
      <c r="J51" s="32"/>
      <c r="K51" s="9" t="s">
        <v>23</v>
      </c>
      <c r="L51" s="32"/>
      <c r="M51" s="46" t="s">
        <v>85</v>
      </c>
      <c r="N51" s="57"/>
      <c r="O51" s="38"/>
      <c r="P51" s="38"/>
      <c r="Q51" s="38"/>
    </row>
    <row r="52" spans="1:17" s="20" customFormat="1" ht="26.25" customHeight="1">
      <c r="A52" s="161" t="s">
        <v>168</v>
      </c>
      <c r="B52" s="162"/>
      <c r="C52" s="10"/>
      <c r="D52" s="4"/>
      <c r="E52" s="4"/>
      <c r="F52" s="4"/>
      <c r="G52" s="4"/>
      <c r="H52" s="4"/>
      <c r="I52" s="25" t="s">
        <v>17</v>
      </c>
      <c r="J52" s="32"/>
      <c r="K52" s="7" t="s">
        <v>14</v>
      </c>
      <c r="L52" s="32"/>
      <c r="M52" s="46" t="s">
        <v>105</v>
      </c>
      <c r="N52" s="57"/>
      <c r="O52" s="38"/>
      <c r="P52" s="38"/>
      <c r="Q52" s="38"/>
    </row>
    <row r="53" spans="1:17" s="20" customFormat="1">
      <c r="A53" s="147" t="s">
        <v>1</v>
      </c>
      <c r="B53" s="147"/>
      <c r="D53" s="4"/>
      <c r="E53" s="4"/>
      <c r="F53" s="4"/>
      <c r="G53" s="4"/>
      <c r="H53" s="4"/>
      <c r="I53" s="25"/>
      <c r="J53" s="32"/>
      <c r="K53" s="7" t="s">
        <v>12</v>
      </c>
      <c r="L53" s="32"/>
      <c r="M53" s="46" t="s">
        <v>87</v>
      </c>
      <c r="N53" s="57"/>
      <c r="O53" s="38"/>
      <c r="P53" s="38"/>
      <c r="Q53" s="38"/>
    </row>
    <row r="54" spans="1:17" s="20" customFormat="1">
      <c r="A54" s="148" t="s">
        <v>36</v>
      </c>
      <c r="B54" s="149"/>
      <c r="D54" s="4"/>
      <c r="E54" s="4"/>
      <c r="F54" s="4"/>
      <c r="G54" s="4"/>
      <c r="H54" s="4"/>
      <c r="I54" s="25"/>
      <c r="J54" s="32"/>
      <c r="K54" s="6"/>
      <c r="L54" s="32"/>
      <c r="M54" s="46" t="s">
        <v>106</v>
      </c>
      <c r="N54" s="57"/>
      <c r="O54" s="38"/>
      <c r="P54" s="38"/>
      <c r="Q54" s="38"/>
    </row>
    <row r="55" spans="1:17" s="20" customFormat="1">
      <c r="A55" s="150" t="s">
        <v>2</v>
      </c>
      <c r="B55" s="147"/>
      <c r="C55" s="11" t="s">
        <v>3</v>
      </c>
      <c r="D55" s="4"/>
      <c r="E55" s="4"/>
      <c r="F55" s="4"/>
      <c r="G55" s="4"/>
      <c r="H55" s="4"/>
      <c r="I55" s="25"/>
      <c r="J55" s="32"/>
      <c r="K55" s="6"/>
      <c r="L55" s="32"/>
      <c r="M55" s="46"/>
      <c r="N55" s="57"/>
      <c r="O55" s="38"/>
      <c r="P55" s="38"/>
      <c r="Q55" s="38"/>
    </row>
    <row r="56" spans="1:17" s="20" customFormat="1">
      <c r="A56" s="12"/>
      <c r="B56" s="15"/>
      <c r="C56" s="14"/>
      <c r="D56" s="4"/>
      <c r="E56" s="4"/>
      <c r="F56" s="4"/>
      <c r="G56" s="4"/>
      <c r="H56" s="4"/>
      <c r="I56" s="25"/>
      <c r="J56" s="32"/>
      <c r="K56" s="6"/>
      <c r="L56" s="32"/>
      <c r="M56" s="46"/>
      <c r="N56" s="57"/>
      <c r="O56" s="38"/>
      <c r="P56" s="38"/>
      <c r="Q56" s="38"/>
    </row>
    <row r="57" spans="1:17" s="20" customFormat="1">
      <c r="A57" s="12" t="s">
        <v>4</v>
      </c>
      <c r="B57" s="44">
        <v>645</v>
      </c>
      <c r="C57" s="23">
        <f>J59*B57</f>
        <v>0</v>
      </c>
      <c r="D57" s="4"/>
      <c r="E57" s="4"/>
      <c r="F57" s="4"/>
      <c r="G57" s="4"/>
      <c r="H57" s="4"/>
      <c r="I57" s="25"/>
      <c r="J57" s="32"/>
      <c r="K57" s="6"/>
      <c r="L57" s="32"/>
      <c r="M57" s="37"/>
      <c r="N57" s="57"/>
      <c r="O57" s="38"/>
      <c r="P57" s="38"/>
      <c r="Q57" s="38"/>
    </row>
    <row r="58" spans="1:17" s="20" customFormat="1">
      <c r="A58" s="12" t="s">
        <v>5</v>
      </c>
      <c r="B58" s="44">
        <v>785</v>
      </c>
      <c r="C58" s="23">
        <f>B58*L59</f>
        <v>0</v>
      </c>
      <c r="D58" s="4"/>
      <c r="E58" s="4"/>
      <c r="F58" s="4"/>
      <c r="G58" s="4"/>
      <c r="H58" s="4"/>
      <c r="I58" s="25"/>
      <c r="J58" s="32"/>
      <c r="K58" s="6"/>
      <c r="L58" s="32"/>
      <c r="M58" s="37"/>
      <c r="N58" s="57"/>
      <c r="O58" s="38"/>
      <c r="P58" s="38"/>
      <c r="Q58" s="38"/>
    </row>
    <row r="59" spans="1:17" s="20" customFormat="1" ht="13.5" customHeight="1" thickBot="1">
      <c r="A59" s="12" t="s">
        <v>121</v>
      </c>
      <c r="B59" s="44">
        <v>905</v>
      </c>
      <c r="C59" s="23">
        <f>B59*N59</f>
        <v>0</v>
      </c>
      <c r="D59" s="4"/>
      <c r="E59" s="4"/>
      <c r="F59" s="4"/>
      <c r="G59" s="4"/>
      <c r="H59" s="4"/>
      <c r="I59" s="27"/>
      <c r="J59" s="33">
        <f>SUM(J45:J58)</f>
        <v>0</v>
      </c>
      <c r="K59" s="28"/>
      <c r="L59" s="33">
        <f>SUM(L45:L58)</f>
        <v>0</v>
      </c>
      <c r="M59" s="58"/>
      <c r="N59" s="59">
        <f>SUM(N45:N58)</f>
        <v>0</v>
      </c>
      <c r="O59" s="38"/>
      <c r="P59" s="68"/>
      <c r="Q59" s="68"/>
    </row>
    <row r="60" spans="1:17" s="20" customFormat="1" ht="13.8" thickBot="1">
      <c r="A60" s="16"/>
      <c r="B60" s="17"/>
      <c r="C60" s="153" t="s">
        <v>57</v>
      </c>
      <c r="D60" s="154"/>
      <c r="E60" s="154"/>
      <c r="F60" s="154"/>
      <c r="G60" s="154"/>
      <c r="H60" s="155"/>
      <c r="O60" s="68"/>
    </row>
    <row r="61" spans="1:17" s="20" customFormat="1" ht="15.6" customHeight="1" thickBot="1">
      <c r="A61" s="16"/>
      <c r="B61" s="17"/>
      <c r="C61" s="156"/>
      <c r="D61" s="185"/>
      <c r="E61" s="185"/>
      <c r="F61" s="185"/>
      <c r="G61" s="185"/>
      <c r="H61" s="186"/>
    </row>
    <row r="62" spans="1:17" s="20" customFormat="1">
      <c r="B62" s="4"/>
    </row>
    <row r="63" spans="1:17" s="20" customFormat="1">
      <c r="B63" s="4"/>
    </row>
    <row r="64" spans="1:17" s="20" customFormat="1" ht="24" customHeight="1" thickBot="1"/>
    <row r="65" spans="1:22" s="20" customFormat="1" ht="42" customHeight="1">
      <c r="A65" s="175" t="s">
        <v>69</v>
      </c>
      <c r="B65" s="176"/>
      <c r="I65" s="24" t="s">
        <v>69</v>
      </c>
      <c r="J65" s="121" t="s">
        <v>216</v>
      </c>
      <c r="K65" s="248" t="s">
        <v>200</v>
      </c>
      <c r="L65" s="108" t="s">
        <v>217</v>
      </c>
      <c r="M65" s="24" t="s">
        <v>117</v>
      </c>
      <c r="N65" s="36" t="s">
        <v>218</v>
      </c>
      <c r="O65" s="248" t="s">
        <v>200</v>
      </c>
      <c r="P65" s="36" t="s">
        <v>217</v>
      </c>
      <c r="Q65" s="55" t="s">
        <v>118</v>
      </c>
      <c r="R65" s="120" t="s">
        <v>219</v>
      </c>
      <c r="S65" s="248" t="s">
        <v>200</v>
      </c>
      <c r="T65" s="113" t="s">
        <v>217</v>
      </c>
      <c r="U65" s="113" t="s">
        <v>217</v>
      </c>
      <c r="V65" s="37"/>
    </row>
    <row r="66" spans="1:22" s="20" customFormat="1" ht="15" customHeight="1">
      <c r="A66" s="175" t="s">
        <v>117</v>
      </c>
      <c r="B66" s="176"/>
      <c r="C66" s="1"/>
      <c r="D66" s="2"/>
      <c r="E66" s="3"/>
      <c r="F66" s="4"/>
      <c r="G66" s="4"/>
      <c r="H66" s="4"/>
      <c r="I66" s="25" t="s">
        <v>6</v>
      </c>
      <c r="J66" s="31"/>
      <c r="K66" s="31"/>
      <c r="L66" s="31"/>
      <c r="M66" s="6" t="s">
        <v>20</v>
      </c>
      <c r="N66" s="31"/>
      <c r="O66" s="31"/>
      <c r="P66" s="31"/>
      <c r="Q66" s="46" t="s">
        <v>102</v>
      </c>
      <c r="R66" s="79"/>
      <c r="S66" s="37"/>
      <c r="T66" s="37"/>
      <c r="U66" s="37"/>
      <c r="V66" s="37"/>
    </row>
    <row r="67" spans="1:22" s="20" customFormat="1" ht="17.25" customHeight="1">
      <c r="A67" s="175" t="s">
        <v>118</v>
      </c>
      <c r="B67" s="176"/>
      <c r="C67" s="1"/>
      <c r="D67" s="2"/>
      <c r="E67" s="3"/>
      <c r="F67" s="4"/>
      <c r="G67" s="4"/>
      <c r="H67" s="4"/>
      <c r="I67" s="25" t="s">
        <v>7</v>
      </c>
      <c r="J67" s="31"/>
      <c r="K67" s="31"/>
      <c r="L67" s="31"/>
      <c r="M67" s="6" t="s">
        <v>21</v>
      </c>
      <c r="N67" s="31"/>
      <c r="O67" s="31"/>
      <c r="P67" s="31"/>
      <c r="Q67" s="46" t="s">
        <v>82</v>
      </c>
      <c r="R67" s="79"/>
      <c r="S67" s="37"/>
      <c r="T67" s="37"/>
      <c r="U67" s="37"/>
      <c r="V67" s="37"/>
    </row>
    <row r="68" spans="1:22" s="20" customFormat="1">
      <c r="A68" s="175"/>
      <c r="B68" s="176"/>
      <c r="C68" s="1"/>
      <c r="D68" s="2"/>
      <c r="E68" s="3"/>
      <c r="F68" s="4"/>
      <c r="G68" s="4"/>
      <c r="H68" s="4"/>
      <c r="I68" s="25" t="s">
        <v>8</v>
      </c>
      <c r="J68" s="31"/>
      <c r="K68" s="31"/>
      <c r="L68" s="31"/>
      <c r="M68" s="6" t="s">
        <v>13</v>
      </c>
      <c r="N68" s="31"/>
      <c r="O68" s="31"/>
      <c r="P68" s="31"/>
      <c r="Q68" s="46" t="s">
        <v>83</v>
      </c>
      <c r="R68" s="79"/>
      <c r="S68" s="37"/>
      <c r="T68" s="37"/>
      <c r="U68" s="37"/>
      <c r="V68" s="37"/>
    </row>
    <row r="69" spans="1:22" s="20" customFormat="1">
      <c r="A69" s="175"/>
      <c r="B69" s="176"/>
      <c r="C69" s="1"/>
      <c r="D69" s="2"/>
      <c r="E69" s="3"/>
      <c r="F69" s="4"/>
      <c r="G69" s="4"/>
      <c r="H69" s="4"/>
      <c r="I69" s="25" t="s">
        <v>16</v>
      </c>
      <c r="J69" s="31"/>
      <c r="K69" s="31"/>
      <c r="L69" s="31"/>
      <c r="M69" s="6" t="s">
        <v>22</v>
      </c>
      <c r="N69" s="31"/>
      <c r="O69" s="31"/>
      <c r="P69" s="31"/>
      <c r="Q69" s="46" t="s">
        <v>103</v>
      </c>
      <c r="R69" s="79"/>
      <c r="S69" s="37"/>
      <c r="T69" s="37"/>
      <c r="U69" s="37"/>
      <c r="V69" s="37"/>
    </row>
    <row r="70" spans="1:22" s="20" customFormat="1" ht="13.8">
      <c r="A70" s="167"/>
      <c r="B70" s="168"/>
      <c r="C70" s="8"/>
      <c r="D70" s="2"/>
      <c r="E70" s="3"/>
      <c r="F70" s="4"/>
      <c r="G70" s="4"/>
      <c r="H70" s="4"/>
      <c r="I70" s="25" t="s">
        <v>9</v>
      </c>
      <c r="J70" s="31"/>
      <c r="K70" s="109"/>
      <c r="L70" s="109"/>
      <c r="M70" s="9" t="s">
        <v>11</v>
      </c>
      <c r="N70" s="31"/>
      <c r="O70" s="31"/>
      <c r="P70" s="31"/>
      <c r="Q70" s="46" t="s">
        <v>84</v>
      </c>
      <c r="R70" s="79"/>
      <c r="S70" s="37"/>
      <c r="T70" s="37"/>
      <c r="U70" s="37"/>
      <c r="V70" s="37"/>
    </row>
    <row r="71" spans="1:22" s="20" customFormat="1" ht="27" customHeight="1">
      <c r="A71" s="159" t="s">
        <v>226</v>
      </c>
      <c r="B71" s="160"/>
      <c r="C71" s="8"/>
      <c r="D71" s="2"/>
      <c r="E71" s="4"/>
      <c r="F71" s="4"/>
      <c r="G71" s="4"/>
      <c r="H71" s="4"/>
      <c r="I71" s="25" t="s">
        <v>15</v>
      </c>
      <c r="J71" s="31"/>
      <c r="K71" s="31"/>
      <c r="L71" s="31"/>
      <c r="M71" s="6" t="s">
        <v>19</v>
      </c>
      <c r="N71" s="31"/>
      <c r="O71" s="31"/>
      <c r="P71" s="31"/>
      <c r="Q71" s="46" t="s">
        <v>104</v>
      </c>
      <c r="R71" s="79"/>
      <c r="S71" s="37"/>
      <c r="T71" s="37"/>
      <c r="U71" s="37"/>
      <c r="V71" s="37"/>
    </row>
    <row r="72" spans="1:22" s="20" customFormat="1" ht="18" customHeight="1">
      <c r="A72" s="147" t="s">
        <v>0</v>
      </c>
      <c r="B72" s="147"/>
      <c r="C72" s="10"/>
      <c r="D72" s="4"/>
      <c r="E72" s="4"/>
      <c r="F72" s="4"/>
      <c r="G72" s="4"/>
      <c r="H72" s="4"/>
      <c r="I72" s="25" t="s">
        <v>10</v>
      </c>
      <c r="J72" s="32"/>
      <c r="K72" s="110"/>
      <c r="L72" s="110"/>
      <c r="M72" s="9" t="s">
        <v>23</v>
      </c>
      <c r="N72" s="32"/>
      <c r="O72" s="32"/>
      <c r="P72" s="32"/>
      <c r="Q72" s="46" t="s">
        <v>85</v>
      </c>
      <c r="R72" s="79"/>
      <c r="S72" s="37"/>
      <c r="T72" s="37"/>
      <c r="U72" s="37"/>
      <c r="V72" s="37"/>
    </row>
    <row r="73" spans="1:22" s="20" customFormat="1" ht="37.5" customHeight="1">
      <c r="A73" s="161" t="s">
        <v>168</v>
      </c>
      <c r="B73" s="162"/>
      <c r="C73" s="10"/>
      <c r="D73" s="4"/>
      <c r="E73" s="4"/>
      <c r="F73" s="4"/>
      <c r="G73" s="4"/>
      <c r="H73" s="4"/>
      <c r="I73" s="25" t="s">
        <v>17</v>
      </c>
      <c r="J73" s="32"/>
      <c r="K73" s="32"/>
      <c r="L73" s="32"/>
      <c r="M73" s="7" t="s">
        <v>14</v>
      </c>
      <c r="N73" s="32"/>
      <c r="O73" s="32"/>
      <c r="P73" s="32"/>
      <c r="Q73" s="46" t="s">
        <v>105</v>
      </c>
      <c r="R73" s="79"/>
      <c r="S73" s="37"/>
      <c r="T73" s="37"/>
      <c r="U73" s="37"/>
      <c r="V73" s="37"/>
    </row>
    <row r="74" spans="1:22" s="20" customFormat="1">
      <c r="A74" s="147" t="s">
        <v>1</v>
      </c>
      <c r="B74" s="147"/>
      <c r="D74" s="4"/>
      <c r="E74" s="4"/>
      <c r="F74" s="4"/>
      <c r="G74" s="4"/>
      <c r="H74" s="4"/>
      <c r="I74" s="25"/>
      <c r="J74" s="32"/>
      <c r="K74" s="117"/>
      <c r="L74" s="250"/>
      <c r="M74" s="7" t="s">
        <v>12</v>
      </c>
      <c r="N74" s="32"/>
      <c r="O74" s="138"/>
      <c r="P74" s="32"/>
      <c r="Q74" s="46" t="s">
        <v>87</v>
      </c>
      <c r="R74" s="79"/>
      <c r="S74" s="37"/>
      <c r="T74" s="37"/>
      <c r="U74" s="37"/>
      <c r="V74" s="37"/>
    </row>
    <row r="75" spans="1:22" s="20" customFormat="1">
      <c r="A75" s="148" t="s">
        <v>36</v>
      </c>
      <c r="B75" s="149"/>
      <c r="D75" s="4"/>
      <c r="E75" s="4"/>
      <c r="F75" s="4"/>
      <c r="G75" s="4"/>
      <c r="H75" s="4"/>
      <c r="I75" s="25"/>
      <c r="J75" s="32"/>
      <c r="K75" s="117"/>
      <c r="L75" s="250"/>
      <c r="M75" s="6"/>
      <c r="N75" s="32"/>
      <c r="O75" s="117"/>
      <c r="P75" s="250"/>
      <c r="Q75" s="46" t="s">
        <v>106</v>
      </c>
      <c r="R75" s="79"/>
      <c r="S75" s="37"/>
      <c r="T75" s="37"/>
      <c r="U75" s="37"/>
      <c r="V75" s="37"/>
    </row>
    <row r="76" spans="1:22" s="20" customFormat="1">
      <c r="A76" s="150" t="s">
        <v>2</v>
      </c>
      <c r="B76" s="147"/>
      <c r="C76" s="11" t="s">
        <v>3</v>
      </c>
      <c r="D76" s="4"/>
      <c r="E76" s="4"/>
      <c r="F76" s="4"/>
      <c r="G76" s="4"/>
      <c r="H76" s="4"/>
      <c r="I76" s="25"/>
      <c r="J76" s="32"/>
      <c r="K76" s="117"/>
      <c r="L76" s="250"/>
      <c r="M76" s="6"/>
      <c r="N76" s="32"/>
      <c r="O76" s="117"/>
      <c r="P76" s="250"/>
      <c r="Q76" s="46"/>
      <c r="R76" s="79"/>
      <c r="S76" s="118"/>
      <c r="T76" s="115"/>
      <c r="U76" s="249"/>
      <c r="V76" s="37"/>
    </row>
    <row r="77" spans="1:22" s="20" customFormat="1">
      <c r="A77" s="12"/>
      <c r="B77" s="15"/>
      <c r="C77" s="14"/>
      <c r="D77" s="4"/>
      <c r="E77" s="4"/>
      <c r="F77" s="4"/>
      <c r="G77" s="4"/>
      <c r="H77" s="4"/>
      <c r="I77" s="25"/>
      <c r="J77" s="32"/>
      <c r="K77" s="117"/>
      <c r="L77" s="250"/>
      <c r="M77" s="6"/>
      <c r="N77" s="32"/>
      <c r="O77" s="117"/>
      <c r="P77" s="250"/>
      <c r="Q77" s="46"/>
      <c r="R77" s="79"/>
      <c r="S77" s="118"/>
      <c r="T77" s="115"/>
      <c r="U77" s="249"/>
      <c r="V77" s="37"/>
    </row>
    <row r="78" spans="1:22" s="20" customFormat="1">
      <c r="A78" s="12" t="s">
        <v>4</v>
      </c>
      <c r="B78" s="44">
        <v>645</v>
      </c>
      <c r="C78" s="23">
        <f>(J80+L80+K80)*B78</f>
        <v>0</v>
      </c>
      <c r="D78" s="4"/>
      <c r="E78" s="4"/>
      <c r="F78" s="4"/>
      <c r="G78" s="4"/>
      <c r="H78" s="4"/>
      <c r="I78" s="25"/>
      <c r="J78" s="32"/>
      <c r="K78" s="117"/>
      <c r="L78" s="250"/>
      <c r="M78" s="6"/>
      <c r="N78" s="32"/>
      <c r="O78" s="117"/>
      <c r="P78" s="250"/>
      <c r="Q78" s="37"/>
      <c r="R78" s="79"/>
      <c r="S78" s="118"/>
      <c r="T78" s="115"/>
      <c r="U78" s="249"/>
      <c r="V78" s="37"/>
    </row>
    <row r="79" spans="1:22" s="20" customFormat="1">
      <c r="A79" s="12" t="s">
        <v>5</v>
      </c>
      <c r="B79" s="44">
        <v>785</v>
      </c>
      <c r="C79" s="23">
        <f>B79*(N80+P80+O80)</f>
        <v>0</v>
      </c>
      <c r="D79" s="4"/>
      <c r="E79" s="4"/>
      <c r="F79" s="4"/>
      <c r="G79" s="4"/>
      <c r="H79" s="4"/>
      <c r="I79" s="25"/>
      <c r="J79" s="32"/>
      <c r="K79" s="117"/>
      <c r="L79" s="250"/>
      <c r="M79" s="6"/>
      <c r="N79" s="32"/>
      <c r="O79" s="117"/>
      <c r="P79" s="250"/>
      <c r="Q79" s="37"/>
      <c r="R79" s="79"/>
      <c r="S79" s="118"/>
      <c r="T79" s="115"/>
      <c r="U79" s="249"/>
      <c r="V79" s="37"/>
    </row>
    <row r="80" spans="1:22" s="20" customFormat="1" ht="13.8" thickBot="1">
      <c r="A80" s="12" t="s">
        <v>121</v>
      </c>
      <c r="B80" s="44">
        <v>905</v>
      </c>
      <c r="C80" s="23">
        <f>B80*(R80+S80+U80+J681)</f>
        <v>0</v>
      </c>
      <c r="D80" s="4"/>
      <c r="E80" s="4"/>
      <c r="F80" s="4"/>
      <c r="G80" s="4"/>
      <c r="H80" s="4"/>
      <c r="I80" s="27"/>
      <c r="J80" s="33">
        <f>SUM(J66:J79)</f>
        <v>0</v>
      </c>
      <c r="K80" s="33">
        <f>SUM(K66:K73)</f>
        <v>0</v>
      </c>
      <c r="L80" s="119">
        <f>SUM(L66:L79)</f>
        <v>0</v>
      </c>
      <c r="M80" s="122"/>
      <c r="N80" s="119">
        <f>SUM(N66:N79)</f>
        <v>0</v>
      </c>
      <c r="O80" s="119">
        <f>SUM(O66:O74)</f>
        <v>0</v>
      </c>
      <c r="P80" s="119">
        <f>SUM(P66:P79)</f>
        <v>0</v>
      </c>
      <c r="Q80" s="123"/>
      <c r="R80" s="124">
        <f>SUM(R66:R79)</f>
        <v>0</v>
      </c>
      <c r="S80" s="125">
        <f>SUM(S66:S75)</f>
        <v>0</v>
      </c>
      <c r="T80" s="125">
        <f>SUM(T66:T79)</f>
        <v>0</v>
      </c>
      <c r="U80" s="114">
        <f>SUM(U66:U75)</f>
        <v>0</v>
      </c>
      <c r="V80" s="37"/>
    </row>
    <row r="81" spans="1:19" s="20" customFormat="1" ht="13.8" thickBot="1">
      <c r="A81" s="16"/>
      <c r="B81" s="17"/>
      <c r="C81" s="153" t="s">
        <v>57</v>
      </c>
      <c r="D81" s="154"/>
      <c r="E81" s="154"/>
      <c r="F81" s="154"/>
      <c r="G81" s="154"/>
      <c r="H81" s="155"/>
    </row>
    <row r="82" spans="1:19" s="20" customFormat="1" ht="13.8" thickBot="1">
      <c r="A82" s="16"/>
      <c r="B82" s="17"/>
      <c r="C82" s="156"/>
      <c r="D82" s="185"/>
      <c r="E82" s="185"/>
      <c r="F82" s="185"/>
      <c r="G82" s="185"/>
      <c r="H82" s="186"/>
    </row>
    <row r="83" spans="1:19">
      <c r="O83" s="20"/>
    </row>
    <row r="84" spans="1:19" ht="13.8" thickBot="1"/>
    <row r="85" spans="1:19" s="20" customFormat="1" ht="26.4">
      <c r="A85" s="175" t="s">
        <v>70</v>
      </c>
      <c r="B85" s="176"/>
      <c r="I85" s="24" t="s">
        <v>70</v>
      </c>
      <c r="J85" s="36" t="s">
        <v>216</v>
      </c>
      <c r="K85" s="108" t="s">
        <v>200</v>
      </c>
      <c r="L85" s="24" t="s">
        <v>71</v>
      </c>
      <c r="M85" s="36" t="s">
        <v>218</v>
      </c>
      <c r="N85" s="36" t="s">
        <v>200</v>
      </c>
      <c r="O85" t="s">
        <v>119</v>
      </c>
      <c r="P85" s="120" t="s">
        <v>219</v>
      </c>
      <c r="Q85" s="116" t="s">
        <v>200</v>
      </c>
      <c r="R85" s="111"/>
      <c r="S85" s="111"/>
    </row>
    <row r="86" spans="1:19" s="20" customFormat="1" ht="14.25" customHeight="1">
      <c r="A86" s="175" t="s">
        <v>71</v>
      </c>
      <c r="B86" s="176"/>
      <c r="C86" s="1"/>
      <c r="D86" s="2"/>
      <c r="E86" s="3"/>
      <c r="F86" s="4"/>
      <c r="G86" s="4"/>
      <c r="H86" s="4"/>
      <c r="I86" s="25" t="s">
        <v>6</v>
      </c>
      <c r="J86" s="31"/>
      <c r="K86" s="31"/>
      <c r="L86" s="6" t="s">
        <v>20</v>
      </c>
      <c r="M86" s="31"/>
      <c r="N86" s="31"/>
      <c r="O86" s="46" t="s">
        <v>102</v>
      </c>
      <c r="P86" s="79"/>
      <c r="Q86" s="37"/>
      <c r="R86" s="38"/>
      <c r="S86" s="38"/>
    </row>
    <row r="87" spans="1:19" s="20" customFormat="1">
      <c r="A87" s="175" t="s">
        <v>119</v>
      </c>
      <c r="B87" s="176"/>
      <c r="C87" s="1"/>
      <c r="D87" s="2"/>
      <c r="E87" s="3"/>
      <c r="F87" s="4"/>
      <c r="G87" s="4"/>
      <c r="H87" s="4"/>
      <c r="I87" s="25" t="s">
        <v>7</v>
      </c>
      <c r="J87" s="31"/>
      <c r="K87" s="31"/>
      <c r="L87" s="6" t="s">
        <v>21</v>
      </c>
      <c r="M87" s="31"/>
      <c r="N87" s="31"/>
      <c r="O87" s="46" t="s">
        <v>82</v>
      </c>
      <c r="P87" s="79"/>
      <c r="Q87" s="37"/>
      <c r="R87" s="38"/>
      <c r="S87" s="38"/>
    </row>
    <row r="88" spans="1:19" s="20" customFormat="1">
      <c r="A88" s="175"/>
      <c r="B88" s="176"/>
      <c r="C88" s="1"/>
      <c r="D88" s="2"/>
      <c r="E88" s="3"/>
      <c r="F88" s="4"/>
      <c r="G88" s="4"/>
      <c r="H88" s="4"/>
      <c r="I88" s="25" t="s">
        <v>8</v>
      </c>
      <c r="J88" s="31"/>
      <c r="K88" s="31"/>
      <c r="L88" s="6" t="s">
        <v>13</v>
      </c>
      <c r="M88" s="31"/>
      <c r="N88" s="31"/>
      <c r="O88" s="46" t="s">
        <v>83</v>
      </c>
      <c r="P88" s="79"/>
      <c r="Q88" s="37"/>
      <c r="R88" s="38"/>
      <c r="S88" s="38"/>
    </row>
    <row r="89" spans="1:19" s="20" customFormat="1">
      <c r="A89" s="175"/>
      <c r="B89" s="176"/>
      <c r="C89" s="1"/>
      <c r="D89" s="2"/>
      <c r="E89" s="3"/>
      <c r="F89" s="4"/>
      <c r="G89" s="4"/>
      <c r="H89" s="4"/>
      <c r="I89" s="25" t="s">
        <v>16</v>
      </c>
      <c r="J89" s="31"/>
      <c r="K89" s="31"/>
      <c r="L89" s="6" t="s">
        <v>22</v>
      </c>
      <c r="M89" s="31"/>
      <c r="N89" s="31"/>
      <c r="O89" s="46" t="s">
        <v>103</v>
      </c>
      <c r="P89" s="79"/>
      <c r="Q89" s="37"/>
      <c r="R89" s="38"/>
      <c r="S89" s="38"/>
    </row>
    <row r="90" spans="1:19" s="20" customFormat="1" ht="13.8">
      <c r="A90" s="167" t="s">
        <v>228</v>
      </c>
      <c r="B90" s="168"/>
      <c r="C90" s="8"/>
      <c r="D90" s="2"/>
      <c r="E90" s="3"/>
      <c r="F90" s="4"/>
      <c r="G90" s="4"/>
      <c r="H90" s="4"/>
      <c r="I90" s="25" t="s">
        <v>9</v>
      </c>
      <c r="J90" s="31"/>
      <c r="K90" s="109"/>
      <c r="L90" s="9" t="s">
        <v>11</v>
      </c>
      <c r="M90" s="31"/>
      <c r="N90" s="31"/>
      <c r="O90" s="46" t="s">
        <v>84</v>
      </c>
      <c r="P90" s="79"/>
      <c r="Q90" s="37"/>
      <c r="R90" s="38"/>
      <c r="S90" s="38"/>
    </row>
    <row r="91" spans="1:19" s="20" customFormat="1" ht="37.799999999999997" customHeight="1">
      <c r="A91" s="184" t="s">
        <v>227</v>
      </c>
      <c r="B91" s="160"/>
      <c r="C91" s="8"/>
      <c r="D91" s="2"/>
      <c r="E91" s="4"/>
      <c r="F91" s="4"/>
      <c r="G91" s="4"/>
      <c r="H91" s="4"/>
      <c r="I91" s="25" t="s">
        <v>15</v>
      </c>
      <c r="J91" s="31"/>
      <c r="K91" s="31"/>
      <c r="L91" s="6" t="s">
        <v>19</v>
      </c>
      <c r="M91" s="31"/>
      <c r="N91" s="31"/>
      <c r="O91" s="46" t="s">
        <v>104</v>
      </c>
      <c r="P91" s="79"/>
      <c r="Q91" s="37"/>
      <c r="R91" s="38"/>
      <c r="S91" s="38"/>
    </row>
    <row r="92" spans="1:19" s="20" customFormat="1" ht="28.5" customHeight="1">
      <c r="A92" s="147" t="s">
        <v>0</v>
      </c>
      <c r="B92" s="147"/>
      <c r="C92" s="10"/>
      <c r="D92" s="4"/>
      <c r="E92" s="4"/>
      <c r="F92" s="4"/>
      <c r="G92" s="4"/>
      <c r="H92" s="4"/>
      <c r="I92" s="25" t="s">
        <v>10</v>
      </c>
      <c r="J92" s="32"/>
      <c r="K92" s="110"/>
      <c r="L92" s="9" t="s">
        <v>23</v>
      </c>
      <c r="M92" s="32"/>
      <c r="N92" s="32"/>
      <c r="O92" s="46" t="s">
        <v>85</v>
      </c>
      <c r="P92" s="79"/>
      <c r="Q92" s="37"/>
      <c r="R92" s="38"/>
      <c r="S92" s="38"/>
    </row>
    <row r="93" spans="1:19" s="20" customFormat="1" ht="30.75" customHeight="1">
      <c r="A93" s="161" t="s">
        <v>168</v>
      </c>
      <c r="B93" s="162"/>
      <c r="C93" s="10"/>
      <c r="D93" s="4"/>
      <c r="E93" s="4"/>
      <c r="F93" s="4"/>
      <c r="G93" s="4"/>
      <c r="H93" s="4"/>
      <c r="I93" s="25" t="s">
        <v>17</v>
      </c>
      <c r="J93" s="32"/>
      <c r="K93" s="32"/>
      <c r="L93" s="7" t="s">
        <v>14</v>
      </c>
      <c r="M93" s="32"/>
      <c r="N93" s="32"/>
      <c r="O93" s="46" t="s">
        <v>105</v>
      </c>
      <c r="P93" s="79"/>
      <c r="Q93" s="37"/>
      <c r="R93" s="38"/>
      <c r="S93" s="38"/>
    </row>
    <row r="94" spans="1:19" s="20" customFormat="1">
      <c r="A94" s="147" t="s">
        <v>1</v>
      </c>
      <c r="B94" s="147"/>
      <c r="D94" s="4"/>
      <c r="E94" s="4"/>
      <c r="F94" s="4"/>
      <c r="G94" s="4"/>
      <c r="H94" s="4"/>
      <c r="I94" s="25"/>
      <c r="J94" s="32"/>
      <c r="K94" s="117"/>
      <c r="L94" s="7" t="s">
        <v>12</v>
      </c>
      <c r="M94" s="32"/>
      <c r="N94" s="117"/>
      <c r="O94" s="46" t="s">
        <v>87</v>
      </c>
      <c r="P94" s="79"/>
      <c r="Q94" s="37"/>
      <c r="R94" s="38"/>
      <c r="S94" s="38"/>
    </row>
    <row r="95" spans="1:19" s="20" customFormat="1">
      <c r="A95" s="148" t="s">
        <v>36</v>
      </c>
      <c r="B95" s="149"/>
      <c r="D95" s="4"/>
      <c r="E95" s="4"/>
      <c r="F95" s="4"/>
      <c r="G95" s="4"/>
      <c r="H95" s="4"/>
      <c r="I95" s="25"/>
      <c r="J95" s="32"/>
      <c r="K95" s="117"/>
      <c r="L95" s="6"/>
      <c r="M95" s="32"/>
      <c r="N95" s="117"/>
      <c r="O95" s="46" t="s">
        <v>106</v>
      </c>
      <c r="P95" s="79"/>
      <c r="Q95" s="37"/>
      <c r="R95" s="38"/>
      <c r="S95" s="38"/>
    </row>
    <row r="96" spans="1:19" s="20" customFormat="1">
      <c r="A96" s="150" t="s">
        <v>2</v>
      </c>
      <c r="B96" s="147"/>
      <c r="C96" s="11" t="s">
        <v>3</v>
      </c>
      <c r="D96" s="4"/>
      <c r="E96" s="4"/>
      <c r="F96" s="4"/>
      <c r="G96" s="4"/>
      <c r="H96" s="4"/>
      <c r="I96" s="25"/>
      <c r="J96" s="32"/>
      <c r="K96" s="117"/>
      <c r="L96" s="6"/>
      <c r="M96" s="32"/>
      <c r="N96" s="117"/>
      <c r="P96" s="79"/>
      <c r="Q96" s="118"/>
      <c r="R96" s="38"/>
      <c r="S96" s="38"/>
    </row>
    <row r="97" spans="1:19" s="20" customFormat="1">
      <c r="A97" s="12"/>
      <c r="B97" s="15"/>
      <c r="C97" s="14"/>
      <c r="D97" s="4"/>
      <c r="E97" s="4"/>
      <c r="F97" s="4"/>
      <c r="G97" s="4"/>
      <c r="H97" s="4"/>
      <c r="I97" s="25"/>
      <c r="J97" s="32"/>
      <c r="K97" s="117"/>
      <c r="L97" s="6"/>
      <c r="M97" s="32"/>
      <c r="N97" s="117"/>
      <c r="O97" s="46"/>
      <c r="P97" s="79"/>
      <c r="Q97" s="118"/>
      <c r="R97" s="38"/>
      <c r="S97" s="38"/>
    </row>
    <row r="98" spans="1:19" s="20" customFormat="1">
      <c r="A98" s="12" t="s">
        <v>4</v>
      </c>
      <c r="B98" s="44">
        <v>831</v>
      </c>
      <c r="C98" s="23">
        <f>(J100+K100)*B98</f>
        <v>0</v>
      </c>
      <c r="D98" s="4"/>
      <c r="E98" s="4"/>
      <c r="F98" s="4"/>
      <c r="G98" s="4"/>
      <c r="H98" s="4"/>
      <c r="I98" s="25"/>
      <c r="J98" s="32"/>
      <c r="K98" s="117"/>
      <c r="L98" s="6"/>
      <c r="M98" s="32"/>
      <c r="N98" s="117"/>
      <c r="O98" s="46"/>
      <c r="P98" s="79"/>
      <c r="Q98" s="118"/>
      <c r="R98" s="38"/>
      <c r="S98" s="38"/>
    </row>
    <row r="99" spans="1:19" s="20" customFormat="1">
      <c r="A99" s="12" t="s">
        <v>5</v>
      </c>
      <c r="B99" s="44">
        <v>970</v>
      </c>
      <c r="C99" s="23">
        <f>B99*(M100+N100)</f>
        <v>0</v>
      </c>
      <c r="D99" s="4"/>
      <c r="E99" s="4"/>
      <c r="F99" s="4"/>
      <c r="G99" s="4"/>
      <c r="H99" s="4"/>
      <c r="I99" s="25"/>
      <c r="J99" s="32"/>
      <c r="K99" s="117"/>
      <c r="L99" s="6"/>
      <c r="M99" s="32"/>
      <c r="N99" s="117"/>
      <c r="O99" s="37"/>
      <c r="P99" s="79"/>
      <c r="Q99" s="118"/>
      <c r="R99" s="38"/>
      <c r="S99" s="38"/>
    </row>
    <row r="100" spans="1:19" s="20" customFormat="1" ht="13.8" thickBot="1">
      <c r="A100" s="12" t="s">
        <v>121</v>
      </c>
      <c r="B100" s="44">
        <v>1080</v>
      </c>
      <c r="C100" s="23">
        <f>B100*(P100+Q100)</f>
        <v>0</v>
      </c>
      <c r="D100" s="4"/>
      <c r="E100" s="4"/>
      <c r="F100" s="4"/>
      <c r="G100" s="4"/>
      <c r="H100" s="4"/>
      <c r="I100" s="27"/>
      <c r="J100" s="33">
        <f>SUM(J86:J99)</f>
        <v>0</v>
      </c>
      <c r="K100" s="119">
        <f>SUM(K86:K93)</f>
        <v>0</v>
      </c>
      <c r="L100" s="28"/>
      <c r="M100" s="33">
        <f>SUM(M86:M99)</f>
        <v>0</v>
      </c>
      <c r="N100" s="33">
        <f>SUM(N86:N99)</f>
        <v>0</v>
      </c>
      <c r="O100" s="37"/>
      <c r="P100" s="112">
        <f>SUM(P86:P99)</f>
        <v>0</v>
      </c>
      <c r="Q100" s="114">
        <f>SUM(Q86:Q99)</f>
        <v>0</v>
      </c>
      <c r="R100" s="68"/>
      <c r="S100" s="68"/>
    </row>
    <row r="101" spans="1:19" s="20" customFormat="1" ht="13.8" thickBot="1">
      <c r="A101" s="16"/>
      <c r="B101" s="17"/>
      <c r="C101" s="153" t="s">
        <v>57</v>
      </c>
      <c r="D101" s="154"/>
      <c r="E101" s="154"/>
      <c r="F101" s="154"/>
      <c r="G101" s="154"/>
      <c r="H101" s="155"/>
    </row>
    <row r="102" spans="1:19" s="20" customFormat="1" ht="13.8" thickBot="1">
      <c r="A102" s="16"/>
      <c r="B102" s="17"/>
      <c r="C102" s="156"/>
      <c r="D102" s="185"/>
      <c r="E102" s="185"/>
      <c r="F102" s="185"/>
      <c r="G102" s="185"/>
      <c r="H102" s="186"/>
    </row>
    <row r="104" spans="1:19" s="187" customFormat="1" ht="13.8" thickBot="1">
      <c r="O104" s="135" t="s">
        <v>182</v>
      </c>
    </row>
    <row r="105" spans="1:19" s="187" customFormat="1" ht="15.75" customHeight="1">
      <c r="A105" s="192" t="s">
        <v>180</v>
      </c>
      <c r="B105" s="193"/>
      <c r="C105" s="194"/>
      <c r="D105" s="195"/>
      <c r="E105" s="196"/>
      <c r="F105" s="197"/>
      <c r="G105" s="197"/>
      <c r="H105" s="197"/>
      <c r="I105" s="198" t="s">
        <v>180</v>
      </c>
      <c r="J105" s="199" t="s">
        <v>52</v>
      </c>
      <c r="K105" s="233"/>
      <c r="L105" s="198" t="s">
        <v>181</v>
      </c>
      <c r="M105" s="199" t="s">
        <v>51</v>
      </c>
      <c r="N105" s="233"/>
      <c r="O105" s="46" t="s">
        <v>102</v>
      </c>
      <c r="P105" s="202" t="s">
        <v>81</v>
      </c>
      <c r="Q105" s="194"/>
      <c r="R105" s="194"/>
      <c r="S105" s="194"/>
    </row>
    <row r="106" spans="1:19" s="187" customFormat="1">
      <c r="A106" s="192" t="s">
        <v>181</v>
      </c>
      <c r="B106" s="193"/>
      <c r="C106" s="194"/>
      <c r="D106" s="195"/>
      <c r="E106" s="196"/>
      <c r="F106" s="197"/>
      <c r="G106" s="197"/>
      <c r="H106" s="197"/>
      <c r="I106" s="203" t="s">
        <v>6</v>
      </c>
      <c r="J106" s="137"/>
      <c r="K106" s="137"/>
      <c r="L106" s="46" t="s">
        <v>20</v>
      </c>
      <c r="M106" s="137"/>
      <c r="N106" s="137"/>
      <c r="O106" s="46" t="s">
        <v>82</v>
      </c>
      <c r="P106" s="140"/>
      <c r="Q106" s="234"/>
      <c r="R106" s="234"/>
      <c r="S106" s="234"/>
    </row>
    <row r="107" spans="1:19" s="187" customFormat="1">
      <c r="A107" s="192" t="s">
        <v>182</v>
      </c>
      <c r="B107" s="193"/>
      <c r="C107" s="194"/>
      <c r="D107" s="195"/>
      <c r="E107" s="196"/>
      <c r="F107" s="197"/>
      <c r="G107" s="197"/>
      <c r="H107" s="197"/>
      <c r="I107" s="203" t="s">
        <v>7</v>
      </c>
      <c r="J107" s="137"/>
      <c r="K107" s="137"/>
      <c r="L107" s="46" t="s">
        <v>21</v>
      </c>
      <c r="M107" s="137"/>
      <c r="N107" s="137"/>
      <c r="O107" s="46" t="s">
        <v>83</v>
      </c>
      <c r="P107" s="140"/>
      <c r="Q107" s="234"/>
      <c r="R107" s="234"/>
      <c r="S107" s="234"/>
    </row>
    <row r="108" spans="1:19" s="187" customFormat="1" ht="13.8">
      <c r="A108" s="206"/>
      <c r="B108" s="207"/>
      <c r="C108" s="194"/>
      <c r="D108" s="195"/>
      <c r="E108" s="196"/>
      <c r="F108" s="197"/>
      <c r="G108" s="197"/>
      <c r="H108" s="197"/>
      <c r="I108" s="203" t="s">
        <v>8</v>
      </c>
      <c r="J108" s="137"/>
      <c r="K108" s="137"/>
      <c r="L108" s="46" t="s">
        <v>13</v>
      </c>
      <c r="M108" s="137"/>
      <c r="N108" s="137"/>
      <c r="O108" s="46" t="s">
        <v>103</v>
      </c>
      <c r="P108" s="140"/>
      <c r="Q108" s="234"/>
      <c r="R108" s="234"/>
      <c r="S108" s="234"/>
    </row>
    <row r="109" spans="1:19" s="187" customFormat="1" ht="13.8">
      <c r="A109" s="206" t="s">
        <v>113</v>
      </c>
      <c r="B109" s="207"/>
      <c r="C109" s="208"/>
      <c r="D109" s="195"/>
      <c r="E109" s="196"/>
      <c r="F109" s="197"/>
      <c r="G109" s="197"/>
      <c r="H109" s="197"/>
      <c r="I109" s="203" t="s">
        <v>16</v>
      </c>
      <c r="J109" s="137"/>
      <c r="K109" s="137"/>
      <c r="L109" s="46" t="s">
        <v>22</v>
      </c>
      <c r="M109" s="137"/>
      <c r="N109" s="137"/>
      <c r="O109" s="46" t="s">
        <v>84</v>
      </c>
      <c r="P109" s="140"/>
      <c r="Q109" s="234"/>
      <c r="R109" s="234"/>
      <c r="S109" s="234"/>
    </row>
    <row r="110" spans="1:19" s="187" customFormat="1" ht="16.5" customHeight="1">
      <c r="A110" s="209" t="s">
        <v>0</v>
      </c>
      <c r="B110" s="209"/>
      <c r="C110" s="208"/>
      <c r="D110" s="195"/>
      <c r="E110" s="197"/>
      <c r="F110" s="197"/>
      <c r="G110" s="197"/>
      <c r="H110" s="197"/>
      <c r="I110" s="203" t="s">
        <v>9</v>
      </c>
      <c r="J110" s="137"/>
      <c r="K110" s="137"/>
      <c r="L110" s="46" t="s">
        <v>11</v>
      </c>
      <c r="M110" s="137"/>
      <c r="N110" s="137"/>
      <c r="O110" s="46" t="s">
        <v>104</v>
      </c>
      <c r="P110" s="140"/>
      <c r="Q110" s="234"/>
      <c r="R110" s="234"/>
      <c r="S110" s="234"/>
    </row>
    <row r="111" spans="1:19" s="187" customFormat="1" ht="27.75" customHeight="1">
      <c r="A111" s="235" t="s">
        <v>167</v>
      </c>
      <c r="B111" s="236"/>
      <c r="C111" s="212"/>
      <c r="D111" s="197"/>
      <c r="E111" s="197"/>
      <c r="F111" s="197"/>
      <c r="G111" s="197"/>
      <c r="H111" s="197"/>
      <c r="I111" s="203" t="s">
        <v>15</v>
      </c>
      <c r="J111" s="137"/>
      <c r="K111" s="137"/>
      <c r="L111" s="46" t="s">
        <v>19</v>
      </c>
      <c r="M111" s="137"/>
      <c r="N111" s="137"/>
      <c r="O111" s="46" t="s">
        <v>85</v>
      </c>
      <c r="P111" s="140"/>
      <c r="Q111" s="234"/>
      <c r="R111" s="234"/>
      <c r="S111" s="234"/>
    </row>
    <row r="112" spans="1:19" s="187" customFormat="1">
      <c r="A112" s="209" t="s">
        <v>1</v>
      </c>
      <c r="B112" s="209"/>
      <c r="C112" s="212"/>
      <c r="D112" s="197"/>
      <c r="E112" s="197"/>
      <c r="F112" s="197"/>
      <c r="G112" s="197"/>
      <c r="H112" s="197"/>
      <c r="I112" s="203" t="s">
        <v>10</v>
      </c>
      <c r="J112" s="138"/>
      <c r="K112" s="138"/>
      <c r="L112" s="46" t="s">
        <v>23</v>
      </c>
      <c r="M112" s="138"/>
      <c r="N112" s="138"/>
      <c r="O112" s="46" t="s">
        <v>105</v>
      </c>
      <c r="P112" s="140"/>
      <c r="Q112" s="234"/>
      <c r="R112" s="234"/>
      <c r="S112" s="234"/>
    </row>
    <row r="113" spans="1:19" s="187" customFormat="1">
      <c r="A113" s="213" t="s">
        <v>176</v>
      </c>
      <c r="B113" s="214"/>
      <c r="D113" s="197"/>
      <c r="E113" s="197"/>
      <c r="F113" s="197"/>
      <c r="G113" s="197"/>
      <c r="H113" s="197"/>
      <c r="I113" s="203" t="s">
        <v>17</v>
      </c>
      <c r="J113" s="138"/>
      <c r="K113" s="138"/>
      <c r="L113" s="204" t="s">
        <v>14</v>
      </c>
      <c r="M113" s="138"/>
      <c r="N113" s="138"/>
      <c r="O113" s="46" t="s">
        <v>87</v>
      </c>
      <c r="P113" s="140"/>
      <c r="Q113" s="234"/>
      <c r="R113" s="234"/>
      <c r="S113" s="234"/>
    </row>
    <row r="114" spans="1:19" s="187" customFormat="1">
      <c r="A114" s="216" t="s">
        <v>2</v>
      </c>
      <c r="B114" s="209"/>
      <c r="C114" s="217" t="s">
        <v>3</v>
      </c>
      <c r="D114" s="197"/>
      <c r="E114" s="197"/>
      <c r="F114" s="197"/>
      <c r="G114" s="197"/>
      <c r="H114" s="197"/>
      <c r="I114" s="203"/>
      <c r="J114" s="138"/>
      <c r="K114" s="138"/>
      <c r="L114" s="204" t="s">
        <v>12</v>
      </c>
      <c r="M114" s="138"/>
      <c r="N114" s="138"/>
      <c r="O114" s="46" t="s">
        <v>106</v>
      </c>
      <c r="P114" s="140"/>
      <c r="Q114" s="234"/>
      <c r="R114" s="234"/>
      <c r="S114" s="234"/>
    </row>
    <row r="115" spans="1:19" s="187" customFormat="1">
      <c r="A115" s="218"/>
      <c r="B115" s="219"/>
      <c r="C115" s="220"/>
      <c r="D115" s="197"/>
      <c r="E115" s="197"/>
      <c r="F115" s="197"/>
      <c r="G115" s="197"/>
      <c r="H115" s="197"/>
      <c r="I115" s="203"/>
      <c r="J115" s="138"/>
      <c r="K115" s="138"/>
      <c r="L115" s="46"/>
      <c r="M115" s="138"/>
      <c r="N115" s="138"/>
      <c r="P115" s="140"/>
      <c r="Q115" s="234"/>
      <c r="R115" s="234"/>
      <c r="S115" s="234"/>
    </row>
    <row r="116" spans="1:19" s="187" customFormat="1">
      <c r="A116" s="218" t="s">
        <v>4</v>
      </c>
      <c r="B116" s="67">
        <v>890</v>
      </c>
      <c r="C116" s="222">
        <f>J122*B116</f>
        <v>0</v>
      </c>
      <c r="D116" s="197"/>
      <c r="E116" s="197"/>
      <c r="F116" s="197"/>
      <c r="G116" s="197"/>
      <c r="H116" s="197"/>
      <c r="I116" s="203"/>
      <c r="J116" s="138"/>
      <c r="K116" s="138"/>
      <c r="L116" s="46"/>
      <c r="M116" s="138"/>
      <c r="N116" s="138"/>
      <c r="O116" s="46"/>
      <c r="P116" s="140"/>
      <c r="Q116" s="234"/>
      <c r="R116" s="234"/>
      <c r="S116" s="234"/>
    </row>
    <row r="117" spans="1:19" s="187" customFormat="1">
      <c r="A117" s="218" t="s">
        <v>5</v>
      </c>
      <c r="B117" s="67">
        <v>1080</v>
      </c>
      <c r="C117" s="222">
        <f>B117*M122</f>
        <v>0</v>
      </c>
      <c r="D117" s="197"/>
      <c r="E117" s="197"/>
      <c r="F117" s="197"/>
      <c r="G117" s="197"/>
      <c r="H117" s="197"/>
      <c r="I117" s="203"/>
      <c r="J117" s="138"/>
      <c r="K117" s="138"/>
      <c r="L117" s="46"/>
      <c r="M117" s="138"/>
      <c r="N117" s="138"/>
      <c r="O117" s="46"/>
      <c r="P117" s="140"/>
      <c r="Q117" s="234"/>
      <c r="R117" s="234"/>
      <c r="S117" s="234"/>
    </row>
    <row r="118" spans="1:19" s="187" customFormat="1">
      <c r="A118" s="218" t="s">
        <v>121</v>
      </c>
      <c r="B118" s="67">
        <v>1170</v>
      </c>
      <c r="C118" s="222">
        <f>B118*P122</f>
        <v>0</v>
      </c>
      <c r="D118" s="197"/>
      <c r="E118" s="197"/>
      <c r="F118" s="197"/>
      <c r="G118" s="197"/>
      <c r="H118" s="197"/>
      <c r="I118" s="203"/>
      <c r="J118" s="138"/>
      <c r="K118" s="138"/>
      <c r="L118" s="46"/>
      <c r="M118" s="138"/>
      <c r="N118" s="138"/>
      <c r="O118" s="205"/>
      <c r="P118" s="140"/>
      <c r="Q118" s="234"/>
      <c r="R118" s="234"/>
      <c r="S118" s="234"/>
    </row>
    <row r="119" spans="1:19" s="187" customFormat="1">
      <c r="A119" s="223"/>
      <c r="B119" s="224"/>
      <c r="C119" s="225"/>
      <c r="D119" s="197"/>
      <c r="E119" s="197"/>
      <c r="F119" s="197"/>
      <c r="G119" s="197"/>
      <c r="H119" s="197"/>
      <c r="I119" s="203"/>
      <c r="J119" s="138"/>
      <c r="K119" s="138"/>
      <c r="L119" s="46"/>
      <c r="M119" s="138"/>
      <c r="N119" s="138"/>
      <c r="O119" s="205"/>
      <c r="P119" s="140"/>
      <c r="Q119" s="234"/>
      <c r="R119" s="234"/>
      <c r="S119" s="234"/>
    </row>
    <row r="120" spans="1:19" s="187" customFormat="1">
      <c r="A120" s="223"/>
      <c r="B120" s="224"/>
      <c r="C120" s="225"/>
      <c r="D120" s="197"/>
      <c r="E120" s="197"/>
      <c r="F120" s="197"/>
      <c r="G120" s="197"/>
      <c r="H120" s="197"/>
      <c r="I120" s="203"/>
      <c r="J120" s="138"/>
      <c r="K120" s="138"/>
      <c r="L120" s="46"/>
      <c r="M120" s="138"/>
      <c r="N120" s="138"/>
      <c r="O120" s="205"/>
      <c r="P120" s="140"/>
      <c r="Q120" s="234"/>
      <c r="R120" s="234"/>
      <c r="S120" s="234"/>
    </row>
    <row r="121" spans="1:19" s="187" customFormat="1" ht="13.8" thickBot="1">
      <c r="A121" s="223"/>
      <c r="B121" s="224"/>
      <c r="C121" s="225"/>
      <c r="D121" s="197"/>
      <c r="E121" s="197"/>
      <c r="F121" s="197"/>
      <c r="G121" s="197"/>
      <c r="H121" s="197"/>
      <c r="I121" s="203"/>
      <c r="J121" s="138"/>
      <c r="K121" s="138"/>
      <c r="L121" s="46"/>
      <c r="M121" s="138"/>
      <c r="N121" s="138"/>
      <c r="O121" s="205"/>
      <c r="P121" s="140"/>
      <c r="Q121" s="234"/>
      <c r="R121" s="234"/>
      <c r="S121" s="234"/>
    </row>
    <row r="122" spans="1:19" s="187" customFormat="1" ht="13.5" customHeight="1" thickBot="1">
      <c r="A122" s="223"/>
      <c r="B122" s="224"/>
      <c r="C122" s="226" t="s">
        <v>179</v>
      </c>
      <c r="D122" s="227"/>
      <c r="E122" s="227"/>
      <c r="F122" s="227"/>
      <c r="G122" s="227"/>
      <c r="H122" s="227"/>
      <c r="I122" s="228"/>
      <c r="J122" s="119">
        <f>SUM(J106:J121)</f>
        <v>0</v>
      </c>
      <c r="K122" s="119"/>
      <c r="L122" s="122"/>
      <c r="M122" s="119">
        <f>SUM(M106:M121)</f>
        <v>0</v>
      </c>
      <c r="N122" s="119"/>
      <c r="P122" s="229">
        <f>SUM(P106:P121)</f>
        <v>0</v>
      </c>
      <c r="Q122" s="237"/>
      <c r="R122" s="237"/>
      <c r="S122" s="237"/>
    </row>
    <row r="123" spans="1:19" s="187" customFormat="1" ht="24.6" customHeight="1" thickBot="1">
      <c r="B123" s="197"/>
      <c r="C123" s="230"/>
      <c r="D123" s="231"/>
      <c r="E123" s="231"/>
      <c r="F123" s="231"/>
      <c r="G123" s="231"/>
      <c r="H123" s="232"/>
    </row>
    <row r="124" spans="1:19" ht="13.8" thickBot="1">
      <c r="O124" s="20"/>
    </row>
    <row r="125" spans="1:19" s="20" customFormat="1">
      <c r="C125" s="145" t="s">
        <v>190</v>
      </c>
      <c r="D125" s="146"/>
    </row>
    <row r="126" spans="1:19" s="20" customFormat="1" ht="13.8" thickBot="1">
      <c r="C126" s="182">
        <f>SUM(C16:C18,C37:C39,C57:C59,C78:C80,C98:C100,C116:C118)</f>
        <v>0</v>
      </c>
      <c r="D126" s="183"/>
      <c r="O126"/>
    </row>
  </sheetData>
  <mergeCells count="84">
    <mergeCell ref="A3:B3"/>
    <mergeCell ref="A4:B4"/>
    <mergeCell ref="A11:B11"/>
    <mergeCell ref="A12:B12"/>
    <mergeCell ref="C20:H20"/>
    <mergeCell ref="A10:B10"/>
    <mergeCell ref="A7:B7"/>
    <mergeCell ref="A13:B13"/>
    <mergeCell ref="A14:B14"/>
    <mergeCell ref="A8:B8"/>
    <mergeCell ref="A5:B5"/>
    <mergeCell ref="A6:B6"/>
    <mergeCell ref="C19:H19"/>
    <mergeCell ref="A9:B9"/>
    <mergeCell ref="A24:B24"/>
    <mergeCell ref="A25:B25"/>
    <mergeCell ref="A26:B26"/>
    <mergeCell ref="A27:B27"/>
    <mergeCell ref="A28:B28"/>
    <mergeCell ref="A29:B29"/>
    <mergeCell ref="A30:B30"/>
    <mergeCell ref="A51:B51"/>
    <mergeCell ref="A34:B34"/>
    <mergeCell ref="A53:B53"/>
    <mergeCell ref="A31:B31"/>
    <mergeCell ref="A32:B32"/>
    <mergeCell ref="A33:B33"/>
    <mergeCell ref="A35:B35"/>
    <mergeCell ref="A52:B52"/>
    <mergeCell ref="A48:B48"/>
    <mergeCell ref="A47:B47"/>
    <mergeCell ref="C81:H81"/>
    <mergeCell ref="A74:B74"/>
    <mergeCell ref="A71:B71"/>
    <mergeCell ref="A72:B72"/>
    <mergeCell ref="A73:B73"/>
    <mergeCell ref="A75:B75"/>
    <mergeCell ref="A76:B76"/>
    <mergeCell ref="C60:H60"/>
    <mergeCell ref="C40:H40"/>
    <mergeCell ref="C41:H41"/>
    <mergeCell ref="A44:B44"/>
    <mergeCell ref="A45:B45"/>
    <mergeCell ref="A46:B46"/>
    <mergeCell ref="A66:B66"/>
    <mergeCell ref="C61:H61"/>
    <mergeCell ref="A54:B54"/>
    <mergeCell ref="A55:B55"/>
    <mergeCell ref="A49:B49"/>
    <mergeCell ref="A50:B50"/>
    <mergeCell ref="A65:B65"/>
    <mergeCell ref="A87:B87"/>
    <mergeCell ref="A88:B88"/>
    <mergeCell ref="A96:B96"/>
    <mergeCell ref="A95:B95"/>
    <mergeCell ref="A89:B89"/>
    <mergeCell ref="A67:B67"/>
    <mergeCell ref="A68:B68"/>
    <mergeCell ref="A69:B69"/>
    <mergeCell ref="A70:B70"/>
    <mergeCell ref="A91:B91"/>
    <mergeCell ref="A92:B92"/>
    <mergeCell ref="A90:B90"/>
    <mergeCell ref="A93:B93"/>
    <mergeCell ref="A94:B94"/>
    <mergeCell ref="C82:H82"/>
    <mergeCell ref="C126:D126"/>
    <mergeCell ref="C122:H122"/>
    <mergeCell ref="C123:H123"/>
    <mergeCell ref="A105:B105"/>
    <mergeCell ref="A106:B106"/>
    <mergeCell ref="A109:B109"/>
    <mergeCell ref="A110:B110"/>
    <mergeCell ref="A111:B111"/>
    <mergeCell ref="A112:B112"/>
    <mergeCell ref="A113:B113"/>
    <mergeCell ref="A114:B114"/>
    <mergeCell ref="C125:D125"/>
    <mergeCell ref="A107:B107"/>
    <mergeCell ref="A108:B108"/>
    <mergeCell ref="C101:H101"/>
    <mergeCell ref="C102:H102"/>
    <mergeCell ref="A85:B85"/>
    <mergeCell ref="A86:B86"/>
  </mergeCells>
  <phoneticPr fontId="12" type="noConversion"/>
  <pageMargins left="0.75" right="0.75" top="1" bottom="1" header="0.5" footer="0.5"/>
  <pageSetup paperSize="9" scale="44" orientation="portrait" verticalDpi="200" r:id="rId1"/>
  <headerFooter alignWithMargins="0"/>
  <rowBreaks count="3" manualBreakCount="3">
    <brk id="21" max="16383" man="1"/>
    <brk id="63" max="16383" man="1"/>
    <brk id="83" max="16383" man="1"/>
  </rowBreaks>
  <ignoredErrors>
    <ignoredError sqref="O8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3"/>
  <sheetViews>
    <sheetView topLeftCell="A16" workbookViewId="0">
      <selection activeCell="C43" sqref="C43:D43"/>
    </sheetView>
  </sheetViews>
  <sheetFormatPr defaultRowHeight="13.2"/>
  <sheetData>
    <row r="1" spans="1:10" s="20" customFormat="1" ht="15.75" customHeight="1">
      <c r="A1" s="151" t="s">
        <v>188</v>
      </c>
      <c r="B1" s="152"/>
      <c r="C1" s="1"/>
      <c r="D1" s="2"/>
      <c r="E1" s="3"/>
      <c r="F1" s="4"/>
      <c r="G1" s="4"/>
      <c r="H1" s="4"/>
      <c r="I1" s="24" t="s">
        <v>188</v>
      </c>
      <c r="J1" s="63"/>
    </row>
    <row r="2" spans="1:10" s="20" customFormat="1">
      <c r="A2" s="151"/>
      <c r="B2" s="152"/>
      <c r="C2" s="1"/>
      <c r="D2" s="2"/>
      <c r="E2" s="3"/>
      <c r="F2" s="4"/>
      <c r="G2" s="4"/>
      <c r="H2" s="4"/>
      <c r="I2" s="25"/>
      <c r="J2" s="65"/>
    </row>
    <row r="3" spans="1:10" s="20" customFormat="1">
      <c r="A3" s="151"/>
      <c r="B3" s="152"/>
      <c r="C3" s="1"/>
      <c r="D3" s="2"/>
      <c r="E3" s="3"/>
      <c r="F3" s="4"/>
      <c r="G3" s="4"/>
      <c r="H3" s="4"/>
      <c r="I3" s="25"/>
      <c r="J3" s="65"/>
    </row>
    <row r="4" spans="1:10" s="20" customFormat="1" ht="13.8">
      <c r="A4" s="167"/>
      <c r="B4" s="168"/>
      <c r="C4" s="1"/>
      <c r="D4" s="2"/>
      <c r="E4" s="3"/>
      <c r="F4" s="4"/>
      <c r="G4" s="4"/>
      <c r="H4" s="4"/>
      <c r="I4" s="25"/>
      <c r="J4" s="65"/>
    </row>
    <row r="5" spans="1:10" s="20" customFormat="1" ht="13.8">
      <c r="A5" s="167" t="s">
        <v>113</v>
      </c>
      <c r="B5" s="168"/>
      <c r="C5" s="8"/>
      <c r="D5" s="2"/>
      <c r="E5" s="3"/>
      <c r="F5" s="4"/>
      <c r="G5" s="4"/>
      <c r="H5" s="4"/>
      <c r="I5" s="25"/>
      <c r="J5" s="65"/>
    </row>
    <row r="6" spans="1:10" s="20" customFormat="1" ht="16.5" customHeight="1">
      <c r="A6" s="147" t="s">
        <v>0</v>
      </c>
      <c r="B6" s="147"/>
      <c r="C6" s="8"/>
      <c r="D6" s="2"/>
      <c r="E6" s="4"/>
      <c r="F6" s="4"/>
      <c r="G6" s="4"/>
      <c r="H6" s="4"/>
      <c r="I6" s="25"/>
      <c r="J6" s="65"/>
    </row>
    <row r="7" spans="1:10" s="20" customFormat="1" ht="27.75" customHeight="1">
      <c r="A7" s="163" t="s">
        <v>185</v>
      </c>
      <c r="B7" s="164"/>
      <c r="C7" s="10"/>
      <c r="D7" s="4"/>
      <c r="E7" s="4"/>
      <c r="F7" s="4"/>
      <c r="G7" s="4"/>
      <c r="H7" s="4"/>
      <c r="I7" s="25"/>
      <c r="J7" s="65"/>
    </row>
    <row r="8" spans="1:10" s="20" customFormat="1">
      <c r="A8" s="147" t="s">
        <v>1</v>
      </c>
      <c r="B8" s="147"/>
      <c r="C8" s="10"/>
      <c r="D8" s="4"/>
      <c r="E8" s="4"/>
      <c r="F8" s="4"/>
      <c r="G8" s="4"/>
      <c r="H8" s="4"/>
      <c r="I8" s="25"/>
      <c r="J8" s="66"/>
    </row>
    <row r="9" spans="1:10" s="20" customFormat="1">
      <c r="A9" s="148" t="s">
        <v>35</v>
      </c>
      <c r="B9" s="149"/>
      <c r="D9" s="4"/>
      <c r="E9" s="4"/>
      <c r="F9" s="4"/>
      <c r="G9" s="4"/>
      <c r="H9" s="4"/>
      <c r="I9" s="25"/>
      <c r="J9" s="66"/>
    </row>
    <row r="10" spans="1:10" s="20" customFormat="1">
      <c r="A10" s="150" t="s">
        <v>2</v>
      </c>
      <c r="B10" s="147"/>
      <c r="C10" s="11" t="s">
        <v>3</v>
      </c>
      <c r="D10" s="4"/>
      <c r="E10" s="4"/>
      <c r="F10" s="4"/>
      <c r="G10" s="4"/>
      <c r="H10" s="4"/>
      <c r="I10" s="25"/>
      <c r="J10" s="66"/>
    </row>
    <row r="11" spans="1:10" s="20" customFormat="1">
      <c r="A11" s="12"/>
      <c r="B11" s="13"/>
      <c r="C11" s="14"/>
      <c r="D11" s="4"/>
      <c r="E11" s="4"/>
      <c r="F11" s="4"/>
      <c r="G11" s="4"/>
      <c r="H11" s="4"/>
      <c r="I11" s="25"/>
      <c r="J11" s="66"/>
    </row>
    <row r="12" spans="1:10" s="20" customFormat="1">
      <c r="A12" s="12"/>
      <c r="B12" s="15"/>
      <c r="C12" s="23"/>
      <c r="D12" s="4"/>
      <c r="E12" s="4"/>
      <c r="F12" s="4"/>
      <c r="G12" s="4"/>
      <c r="H12" s="4"/>
      <c r="I12" s="25"/>
      <c r="J12" s="66"/>
    </row>
    <row r="13" spans="1:10" s="20" customFormat="1">
      <c r="A13" s="12"/>
      <c r="B13" s="15"/>
      <c r="C13" s="23"/>
      <c r="D13" s="4"/>
      <c r="E13" s="4"/>
      <c r="F13" s="4"/>
      <c r="G13" s="4"/>
      <c r="H13" s="4"/>
      <c r="I13" s="25"/>
      <c r="J13" s="66"/>
    </row>
    <row r="14" spans="1:10" s="20" customFormat="1">
      <c r="A14" s="12" t="s">
        <v>121</v>
      </c>
      <c r="B14" s="13">
        <v>460</v>
      </c>
      <c r="C14" s="23">
        <f>B14*J18</f>
        <v>0</v>
      </c>
      <c r="D14" s="4"/>
      <c r="E14" s="4"/>
      <c r="F14" s="4"/>
      <c r="G14" s="4"/>
      <c r="H14" s="4"/>
      <c r="I14" s="25"/>
      <c r="J14" s="66"/>
    </row>
    <row r="15" spans="1:10" s="20" customFormat="1">
      <c r="A15" s="16"/>
      <c r="B15" s="17"/>
      <c r="C15" s="18"/>
      <c r="D15" s="4"/>
      <c r="E15" s="4"/>
      <c r="F15" s="4"/>
      <c r="G15" s="4"/>
      <c r="H15" s="4"/>
      <c r="I15" s="25"/>
      <c r="J15" s="66"/>
    </row>
    <row r="16" spans="1:10" s="20" customFormat="1">
      <c r="A16" s="16"/>
      <c r="B16" s="17"/>
      <c r="C16" s="18"/>
      <c r="D16" s="4"/>
      <c r="E16" s="4"/>
      <c r="F16" s="4"/>
      <c r="G16" s="4"/>
      <c r="H16" s="4"/>
      <c r="I16" s="25"/>
      <c r="J16" s="66"/>
    </row>
    <row r="17" spans="1:10" s="20" customFormat="1" ht="13.8" thickBot="1">
      <c r="A17" s="16"/>
      <c r="B17" s="17"/>
      <c r="C17" s="18"/>
      <c r="D17" s="4"/>
      <c r="E17" s="4"/>
      <c r="F17" s="4"/>
      <c r="G17" s="4"/>
      <c r="H17" s="4"/>
      <c r="I17" s="25"/>
      <c r="J17" s="66"/>
    </row>
    <row r="18" spans="1:10" s="20" customFormat="1" ht="13.5" customHeight="1" thickBot="1">
      <c r="A18" s="16"/>
      <c r="B18" s="17"/>
      <c r="C18" s="153" t="s">
        <v>195</v>
      </c>
      <c r="D18" s="154"/>
      <c r="E18" s="154"/>
      <c r="F18" s="154"/>
      <c r="G18" s="154"/>
      <c r="H18" s="155"/>
      <c r="I18" s="27"/>
      <c r="J18" s="59">
        <f>SUM(J1:J17)</f>
        <v>0</v>
      </c>
    </row>
    <row r="19" spans="1:10" s="20" customFormat="1" ht="45.75" customHeight="1" thickBot="1">
      <c r="B19" s="4"/>
      <c r="C19" s="156"/>
      <c r="D19" s="157"/>
      <c r="E19" s="157"/>
      <c r="F19" s="157"/>
      <c r="G19" s="157"/>
      <c r="H19" s="158"/>
    </row>
    <row r="21" spans="1:10" ht="13.8" thickBot="1"/>
    <row r="22" spans="1:10" s="20" customFormat="1" ht="15.75" customHeight="1">
      <c r="A22" s="151" t="s">
        <v>189</v>
      </c>
      <c r="B22" s="152"/>
      <c r="C22" s="1"/>
      <c r="D22" s="2"/>
      <c r="E22" s="3"/>
      <c r="F22" s="4"/>
      <c r="G22" s="4"/>
      <c r="H22" s="4"/>
      <c r="I22" s="24" t="s">
        <v>189</v>
      </c>
      <c r="J22" s="63"/>
    </row>
    <row r="23" spans="1:10" s="20" customFormat="1">
      <c r="A23" s="151"/>
      <c r="B23" s="152"/>
      <c r="C23" s="1"/>
      <c r="D23" s="2"/>
      <c r="E23" s="3"/>
      <c r="F23" s="4"/>
      <c r="G23" s="4"/>
      <c r="H23" s="4"/>
      <c r="I23" s="25"/>
      <c r="J23" s="65"/>
    </row>
    <row r="24" spans="1:10" s="20" customFormat="1">
      <c r="A24" s="151"/>
      <c r="B24" s="152"/>
      <c r="C24" s="1"/>
      <c r="D24" s="2"/>
      <c r="E24" s="3"/>
      <c r="F24" s="4"/>
      <c r="G24" s="4"/>
      <c r="H24" s="4"/>
      <c r="I24" s="25"/>
      <c r="J24" s="65"/>
    </row>
    <row r="25" spans="1:10" s="20" customFormat="1" ht="13.8">
      <c r="A25" s="167"/>
      <c r="B25" s="168"/>
      <c r="C25" s="1"/>
      <c r="D25" s="2"/>
      <c r="E25" s="3"/>
      <c r="F25" s="4"/>
      <c r="G25" s="4"/>
      <c r="H25" s="4"/>
      <c r="I25" s="25"/>
      <c r="J25" s="65"/>
    </row>
    <row r="26" spans="1:10" s="20" customFormat="1" ht="13.8">
      <c r="A26" s="167" t="s">
        <v>183</v>
      </c>
      <c r="B26" s="168"/>
      <c r="C26" s="8"/>
      <c r="D26" s="2"/>
      <c r="E26" s="3"/>
      <c r="F26" s="4"/>
      <c r="G26" s="4"/>
      <c r="H26" s="4"/>
      <c r="I26" s="25"/>
      <c r="J26" s="65"/>
    </row>
    <row r="27" spans="1:10" s="20" customFormat="1" ht="16.5" customHeight="1">
      <c r="A27" s="147" t="s">
        <v>0</v>
      </c>
      <c r="B27" s="147"/>
      <c r="C27" s="8"/>
      <c r="D27" s="2"/>
      <c r="E27" s="4"/>
      <c r="F27" s="4"/>
      <c r="G27" s="4"/>
      <c r="H27" s="4"/>
      <c r="I27" s="25"/>
      <c r="J27" s="65"/>
    </row>
    <row r="28" spans="1:10" s="20" customFormat="1" ht="27.75" customHeight="1">
      <c r="A28" s="163" t="s">
        <v>184</v>
      </c>
      <c r="B28" s="164"/>
      <c r="C28" s="10"/>
      <c r="D28" s="4"/>
      <c r="E28" s="4"/>
      <c r="F28" s="4"/>
      <c r="G28" s="4"/>
      <c r="H28" s="4"/>
      <c r="I28" s="25"/>
      <c r="J28" s="65"/>
    </row>
    <row r="29" spans="1:10" s="20" customFormat="1">
      <c r="A29" s="147" t="s">
        <v>1</v>
      </c>
      <c r="B29" s="147"/>
      <c r="C29" s="10"/>
      <c r="D29" s="4"/>
      <c r="E29" s="4"/>
      <c r="F29" s="4"/>
      <c r="G29" s="4"/>
      <c r="H29" s="4"/>
      <c r="I29" s="25"/>
      <c r="J29" s="66"/>
    </row>
    <row r="30" spans="1:10" s="20" customFormat="1">
      <c r="A30" s="148" t="s">
        <v>186</v>
      </c>
      <c r="B30" s="149"/>
      <c r="D30" s="4"/>
      <c r="E30" s="4"/>
      <c r="F30" s="4"/>
      <c r="G30" s="4"/>
      <c r="H30" s="4"/>
      <c r="I30" s="25"/>
      <c r="J30" s="66"/>
    </row>
    <row r="31" spans="1:10" s="20" customFormat="1">
      <c r="A31" s="150" t="s">
        <v>2</v>
      </c>
      <c r="B31" s="147"/>
      <c r="C31" s="11" t="s">
        <v>3</v>
      </c>
      <c r="D31" s="4"/>
      <c r="E31" s="4"/>
      <c r="F31" s="4"/>
      <c r="G31" s="4"/>
      <c r="H31" s="4"/>
      <c r="I31" s="25"/>
      <c r="J31" s="66"/>
    </row>
    <row r="32" spans="1:10" s="20" customFormat="1">
      <c r="A32" s="12"/>
      <c r="B32" s="13"/>
      <c r="C32" s="14"/>
      <c r="D32" s="4"/>
      <c r="E32" s="4"/>
      <c r="F32" s="4"/>
      <c r="G32" s="4"/>
      <c r="H32" s="4"/>
      <c r="I32" s="25"/>
      <c r="J32" s="66"/>
    </row>
    <row r="33" spans="1:10" s="20" customFormat="1">
      <c r="A33" s="12"/>
      <c r="B33" s="15"/>
      <c r="C33" s="23"/>
      <c r="D33" s="4"/>
      <c r="E33" s="4"/>
      <c r="F33" s="4"/>
      <c r="G33" s="4"/>
      <c r="H33" s="4"/>
      <c r="I33" s="25"/>
      <c r="J33" s="66"/>
    </row>
    <row r="34" spans="1:10" s="20" customFormat="1">
      <c r="A34" s="12"/>
      <c r="B34" s="15"/>
      <c r="C34" s="23"/>
      <c r="D34" s="4"/>
      <c r="E34" s="4"/>
      <c r="F34" s="4"/>
      <c r="G34" s="4"/>
      <c r="H34" s="4"/>
      <c r="I34" s="25"/>
      <c r="J34" s="66"/>
    </row>
    <row r="35" spans="1:10" s="20" customFormat="1">
      <c r="A35" s="12" t="s">
        <v>121</v>
      </c>
      <c r="B35" s="13">
        <v>460</v>
      </c>
      <c r="C35" s="23">
        <f>B35*J39</f>
        <v>0</v>
      </c>
      <c r="D35" s="4"/>
      <c r="E35" s="4"/>
      <c r="F35" s="4"/>
      <c r="G35" s="4"/>
      <c r="H35" s="4"/>
      <c r="I35" s="25"/>
      <c r="J35" s="66"/>
    </row>
    <row r="36" spans="1:10" s="20" customFormat="1">
      <c r="A36" s="16"/>
      <c r="B36" s="17"/>
      <c r="C36" s="18"/>
      <c r="D36" s="4"/>
      <c r="E36" s="4"/>
      <c r="F36" s="4"/>
      <c r="G36" s="4"/>
      <c r="H36" s="4"/>
      <c r="I36" s="25"/>
      <c r="J36" s="66"/>
    </row>
    <row r="37" spans="1:10" s="20" customFormat="1">
      <c r="A37" s="16"/>
      <c r="B37" s="17"/>
      <c r="C37" s="18"/>
      <c r="D37" s="4"/>
      <c r="E37" s="4"/>
      <c r="F37" s="4"/>
      <c r="G37" s="4"/>
      <c r="H37" s="4"/>
      <c r="I37" s="25"/>
      <c r="J37" s="66"/>
    </row>
    <row r="38" spans="1:10" s="20" customFormat="1" ht="13.8" thickBot="1">
      <c r="A38" s="16"/>
      <c r="B38" s="17"/>
      <c r="C38" s="18"/>
      <c r="D38" s="4"/>
      <c r="E38" s="4"/>
      <c r="F38" s="4"/>
      <c r="G38" s="4"/>
      <c r="H38" s="4"/>
      <c r="I38" s="25"/>
      <c r="J38" s="66"/>
    </row>
    <row r="39" spans="1:10" s="20" customFormat="1" ht="13.5" customHeight="1" thickBot="1">
      <c r="A39" s="16"/>
      <c r="B39" s="17"/>
      <c r="C39" s="153" t="s">
        <v>196</v>
      </c>
      <c r="D39" s="154"/>
      <c r="E39" s="154"/>
      <c r="F39" s="154"/>
      <c r="G39" s="154"/>
      <c r="H39" s="155"/>
      <c r="I39" s="27"/>
      <c r="J39" s="59">
        <f>SUM(J22:J38)</f>
        <v>0</v>
      </c>
    </row>
    <row r="40" spans="1:10" s="20" customFormat="1" ht="44.25" customHeight="1" thickBot="1">
      <c r="B40" s="4"/>
      <c r="C40" s="156"/>
      <c r="D40" s="157"/>
      <c r="E40" s="157"/>
      <c r="F40" s="157"/>
      <c r="G40" s="157"/>
      <c r="H40" s="158"/>
    </row>
    <row r="41" spans="1:10" ht="13.8" thickBot="1"/>
    <row r="42" spans="1:10" s="20" customFormat="1">
      <c r="C42" s="145" t="s">
        <v>190</v>
      </c>
      <c r="D42" s="146"/>
    </row>
    <row r="43" spans="1:10" s="20" customFormat="1" ht="13.8" thickBot="1">
      <c r="C43" s="182">
        <f>SUM(C14,C35)</f>
        <v>0</v>
      </c>
      <c r="D43" s="183"/>
    </row>
  </sheetData>
  <mergeCells count="26">
    <mergeCell ref="C18:H18"/>
    <mergeCell ref="C19:H19"/>
    <mergeCell ref="A1:B1"/>
    <mergeCell ref="A2:B2"/>
    <mergeCell ref="A3:B3"/>
    <mergeCell ref="A4:B4"/>
    <mergeCell ref="A5:B5"/>
    <mergeCell ref="A6:B6"/>
    <mergeCell ref="A26:B26"/>
    <mergeCell ref="A27:B27"/>
    <mergeCell ref="A7:B7"/>
    <mergeCell ref="A8:B8"/>
    <mergeCell ref="A9:B9"/>
    <mergeCell ref="A10:B10"/>
    <mergeCell ref="A22:B22"/>
    <mergeCell ref="A23:B23"/>
    <mergeCell ref="A24:B24"/>
    <mergeCell ref="A25:B25"/>
    <mergeCell ref="A28:B28"/>
    <mergeCell ref="A29:B29"/>
    <mergeCell ref="C42:D42"/>
    <mergeCell ref="C43:D43"/>
    <mergeCell ref="A30:B30"/>
    <mergeCell ref="A31:B31"/>
    <mergeCell ref="C39:H39"/>
    <mergeCell ref="C40:H40"/>
  </mergeCells>
  <phoneticPr fontId="12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AC46"/>
  <sheetViews>
    <sheetView view="pageBreakPreview" topLeftCell="G1" zoomScale="115" zoomScaleSheetLayoutView="115" workbookViewId="0">
      <selection activeCell="X8" sqref="X8"/>
    </sheetView>
  </sheetViews>
  <sheetFormatPr defaultRowHeight="13.2"/>
  <cols>
    <col min="1" max="1" width="7.5546875" customWidth="1"/>
    <col min="3" max="3" width="11.109375" customWidth="1"/>
    <col min="9" max="9" width="11.33203125" customWidth="1"/>
    <col min="10" max="10" width="7.21875" customWidth="1"/>
    <col min="11" max="11" width="8.109375" style="90" customWidth="1"/>
    <col min="12" max="12" width="7.21875" style="90" customWidth="1"/>
    <col min="13" max="13" width="11.44140625" customWidth="1"/>
    <col min="14" max="14" width="6.33203125" customWidth="1"/>
    <col min="15" max="15" width="7.109375" customWidth="1"/>
    <col min="16" max="16" width="9.5546875" customWidth="1"/>
    <col min="17" max="17" width="7.5546875" style="90" customWidth="1"/>
    <col min="18" max="18" width="6.44140625" style="90" customWidth="1"/>
    <col min="19" max="19" width="6.5546875" customWidth="1"/>
    <col min="20" max="20" width="5" customWidth="1"/>
    <col min="21" max="21" width="7.6640625" customWidth="1"/>
    <col min="22" max="22" width="5.88671875" customWidth="1"/>
    <col min="23" max="23" width="11.109375" style="90" customWidth="1"/>
    <col min="24" max="24" width="6" style="90" customWidth="1"/>
    <col min="25" max="25" width="6.21875" customWidth="1"/>
    <col min="26" max="26" width="5" customWidth="1"/>
    <col min="27" max="27" width="7.21875" customWidth="1"/>
  </cols>
  <sheetData>
    <row r="1" spans="1:29" ht="13.8" thickBot="1">
      <c r="A1" s="20"/>
      <c r="B1" s="4"/>
      <c r="C1" s="20"/>
      <c r="D1" s="20"/>
      <c r="E1" s="20"/>
      <c r="F1" s="20"/>
      <c r="G1" s="20"/>
      <c r="H1" s="20"/>
      <c r="I1" s="20"/>
      <c r="J1" s="20"/>
    </row>
    <row r="2" spans="1:29" ht="26.4">
      <c r="A2" s="175" t="s">
        <v>74</v>
      </c>
      <c r="B2" s="176"/>
      <c r="C2" s="1"/>
      <c r="D2" s="2"/>
      <c r="E2" s="3"/>
      <c r="F2" s="4"/>
      <c r="G2" s="4"/>
      <c r="H2" s="4"/>
      <c r="I2" s="24" t="s">
        <v>74</v>
      </c>
      <c r="J2" s="101" t="s">
        <v>215</v>
      </c>
      <c r="K2" s="36" t="s">
        <v>213</v>
      </c>
      <c r="L2" s="81" t="s">
        <v>78</v>
      </c>
      <c r="M2" s="85" t="s">
        <v>79</v>
      </c>
      <c r="N2" s="91" t="s">
        <v>178</v>
      </c>
      <c r="O2" s="95" t="s">
        <v>221</v>
      </c>
      <c r="P2" s="39" t="s">
        <v>75</v>
      </c>
      <c r="Q2" s="101" t="s">
        <v>215</v>
      </c>
      <c r="R2" s="36" t="s">
        <v>213</v>
      </c>
      <c r="S2" s="81" t="s">
        <v>78</v>
      </c>
      <c r="T2" s="85" t="s">
        <v>79</v>
      </c>
      <c r="U2" s="91" t="s">
        <v>178</v>
      </c>
      <c r="V2" s="95" t="s">
        <v>80</v>
      </c>
      <c r="W2" s="55" t="s">
        <v>122</v>
      </c>
      <c r="X2" s="129" t="s">
        <v>215</v>
      </c>
      <c r="Y2" s="36" t="s">
        <v>213</v>
      </c>
      <c r="Z2" s="81" t="s">
        <v>78</v>
      </c>
      <c r="AA2" s="85" t="s">
        <v>79</v>
      </c>
      <c r="AB2" s="91" t="s">
        <v>178</v>
      </c>
      <c r="AC2" s="98" t="s">
        <v>80</v>
      </c>
    </row>
    <row r="3" spans="1:29">
      <c r="A3" s="175" t="s">
        <v>75</v>
      </c>
      <c r="B3" s="176"/>
      <c r="C3" s="1"/>
      <c r="D3" s="2"/>
      <c r="E3" s="3"/>
      <c r="F3" s="4"/>
      <c r="G3" s="4"/>
      <c r="H3" s="4"/>
      <c r="I3" s="25" t="s">
        <v>6</v>
      </c>
      <c r="J3" s="40"/>
      <c r="K3" s="40"/>
      <c r="L3" s="82"/>
      <c r="M3" s="86"/>
      <c r="N3" s="92"/>
      <c r="O3" s="96"/>
      <c r="P3" s="40" t="s">
        <v>20</v>
      </c>
      <c r="Q3" s="40"/>
      <c r="R3" s="40"/>
      <c r="S3" s="82"/>
      <c r="T3" s="86"/>
      <c r="U3" s="92"/>
      <c r="V3" s="96"/>
      <c r="W3" s="46" t="s">
        <v>102</v>
      </c>
      <c r="X3" s="126"/>
      <c r="Y3" s="40"/>
      <c r="Z3" s="82"/>
      <c r="AA3" s="86"/>
      <c r="AB3" s="92"/>
      <c r="AC3" s="99"/>
    </row>
    <row r="4" spans="1:29">
      <c r="A4" s="151" t="s">
        <v>122</v>
      </c>
      <c r="B4" s="152"/>
      <c r="C4" s="1"/>
      <c r="D4" s="2"/>
      <c r="E4" s="3"/>
      <c r="F4" s="4"/>
      <c r="G4" s="4"/>
      <c r="H4" s="4"/>
      <c r="I4" s="25" t="s">
        <v>232</v>
      </c>
      <c r="J4" s="40"/>
      <c r="K4" s="40"/>
      <c r="L4" s="82"/>
      <c r="M4" s="86"/>
      <c r="N4" s="92"/>
      <c r="O4" s="96"/>
      <c r="P4" s="40" t="s">
        <v>21</v>
      </c>
      <c r="Q4" s="40"/>
      <c r="R4" s="40"/>
      <c r="S4" s="82"/>
      <c r="T4" s="86"/>
      <c r="U4" s="92"/>
      <c r="V4" s="96"/>
      <c r="W4" s="46" t="s">
        <v>82</v>
      </c>
      <c r="X4" s="126"/>
      <c r="Y4" s="40"/>
      <c r="Z4" s="82"/>
      <c r="AA4" s="86"/>
      <c r="AB4" s="92"/>
      <c r="AC4" s="99"/>
    </row>
    <row r="5" spans="1:29" ht="13.8">
      <c r="A5" s="167"/>
      <c r="B5" s="168"/>
      <c r="C5" s="1"/>
      <c r="D5" s="2"/>
      <c r="E5" s="3"/>
      <c r="F5" s="4"/>
      <c r="G5" s="4"/>
      <c r="H5" s="4"/>
      <c r="I5" s="25" t="s">
        <v>8</v>
      </c>
      <c r="J5" s="40"/>
      <c r="K5" s="40"/>
      <c r="L5" s="82"/>
      <c r="M5" s="86"/>
      <c r="N5" s="92"/>
      <c r="O5" s="96"/>
      <c r="P5" s="40" t="s">
        <v>232</v>
      </c>
      <c r="Q5" s="40"/>
      <c r="R5" s="40"/>
      <c r="S5" s="82"/>
      <c r="T5" s="86"/>
      <c r="U5" s="92"/>
      <c r="V5" s="96"/>
      <c r="W5" s="46" t="s">
        <v>83</v>
      </c>
      <c r="X5" s="126"/>
      <c r="Y5" s="40"/>
      <c r="Z5" s="82"/>
      <c r="AA5" s="86"/>
      <c r="AB5" s="92"/>
      <c r="AC5" s="99"/>
    </row>
    <row r="6" spans="1:29">
      <c r="A6" s="151"/>
      <c r="B6" s="152"/>
      <c r="C6" s="8"/>
      <c r="D6" s="2"/>
      <c r="E6" s="3"/>
      <c r="F6" s="4"/>
      <c r="G6" s="4"/>
      <c r="H6" s="4"/>
      <c r="I6" s="25" t="s">
        <v>16</v>
      </c>
      <c r="J6" s="40"/>
      <c r="K6" s="40"/>
      <c r="L6" s="82"/>
      <c r="M6" s="86"/>
      <c r="N6" s="92"/>
      <c r="O6" s="96"/>
      <c r="P6" s="40" t="s">
        <v>232</v>
      </c>
      <c r="Q6" s="40"/>
      <c r="R6" s="40"/>
      <c r="S6" s="82"/>
      <c r="T6" s="86"/>
      <c r="U6" s="92"/>
      <c r="V6" s="96"/>
      <c r="W6" s="46" t="s">
        <v>232</v>
      </c>
      <c r="X6" s="126"/>
      <c r="Y6" s="40"/>
      <c r="Z6" s="82"/>
      <c r="AA6" s="86"/>
      <c r="AB6" s="92"/>
      <c r="AC6" s="99"/>
    </row>
    <row r="7" spans="1:29" ht="13.8">
      <c r="A7" s="167"/>
      <c r="B7" s="168"/>
      <c r="C7" s="8"/>
      <c r="D7" s="2"/>
      <c r="E7" s="4"/>
      <c r="F7" s="4"/>
      <c r="G7" s="4"/>
      <c r="H7" s="4"/>
      <c r="I7" s="25" t="s">
        <v>9</v>
      </c>
      <c r="J7" s="40"/>
      <c r="K7" s="40"/>
      <c r="L7" s="82"/>
      <c r="M7" s="86"/>
      <c r="N7" s="92"/>
      <c r="O7" s="96"/>
      <c r="P7" s="41" t="s">
        <v>11</v>
      </c>
      <c r="Q7" s="41"/>
      <c r="R7" s="40"/>
      <c r="S7" s="82"/>
      <c r="T7" s="86"/>
      <c r="U7" s="92"/>
      <c r="V7" s="96"/>
      <c r="W7" s="46" t="s">
        <v>84</v>
      </c>
      <c r="X7" s="126"/>
      <c r="Y7" s="40"/>
      <c r="Z7" s="82"/>
      <c r="AA7" s="86"/>
      <c r="AB7" s="92"/>
      <c r="AC7" s="99"/>
    </row>
    <row r="8" spans="1:29">
      <c r="A8" s="147" t="s">
        <v>0</v>
      </c>
      <c r="B8" s="147"/>
      <c r="C8" s="10"/>
      <c r="D8" s="4"/>
      <c r="E8" s="4"/>
      <c r="F8" s="4"/>
      <c r="G8" s="4"/>
      <c r="H8" s="4"/>
      <c r="I8" s="25" t="s">
        <v>15</v>
      </c>
      <c r="J8" s="40"/>
      <c r="K8" s="40"/>
      <c r="L8" s="82"/>
      <c r="M8" s="86"/>
      <c r="N8" s="92"/>
      <c r="O8" s="96"/>
      <c r="P8" s="40" t="s">
        <v>19</v>
      </c>
      <c r="Q8" s="40"/>
      <c r="R8" s="40"/>
      <c r="S8" s="82"/>
      <c r="T8" s="86"/>
      <c r="U8" s="92"/>
      <c r="V8" s="96"/>
      <c r="W8" s="46" t="s">
        <v>104</v>
      </c>
      <c r="X8" s="126"/>
      <c r="Y8" s="40"/>
      <c r="Z8" s="82"/>
      <c r="AA8" s="86"/>
      <c r="AB8" s="92"/>
      <c r="AC8" s="99"/>
    </row>
    <row r="9" spans="1:29" ht="25.5" customHeight="1">
      <c r="A9" s="163" t="s">
        <v>37</v>
      </c>
      <c r="B9" s="164"/>
      <c r="C9" s="10"/>
      <c r="D9" s="4"/>
      <c r="E9" s="4"/>
      <c r="F9" s="4"/>
      <c r="G9" s="4"/>
      <c r="H9" s="4"/>
      <c r="I9" s="25" t="s">
        <v>232</v>
      </c>
      <c r="J9" s="40"/>
      <c r="K9" s="40"/>
      <c r="L9" s="83"/>
      <c r="M9" s="86"/>
      <c r="N9" s="93"/>
      <c r="O9" s="96"/>
      <c r="P9" s="41" t="s">
        <v>232</v>
      </c>
      <c r="Q9" s="41"/>
      <c r="R9" s="40"/>
      <c r="S9" s="83"/>
      <c r="T9" s="86"/>
      <c r="U9" s="93"/>
      <c r="V9" s="96"/>
      <c r="W9" s="46" t="s">
        <v>232</v>
      </c>
      <c r="X9" s="126"/>
      <c r="Y9" s="40"/>
      <c r="Z9" s="83"/>
      <c r="AA9" s="86"/>
      <c r="AB9" s="93"/>
      <c r="AC9" s="99"/>
    </row>
    <row r="10" spans="1:29">
      <c r="A10" s="147" t="s">
        <v>1</v>
      </c>
      <c r="B10" s="147"/>
      <c r="C10" s="20"/>
      <c r="D10" s="4"/>
      <c r="E10" s="4"/>
      <c r="F10" s="4"/>
      <c r="G10" s="4"/>
      <c r="H10" s="4"/>
      <c r="I10" s="25" t="s">
        <v>17</v>
      </c>
      <c r="J10" s="40"/>
      <c r="K10" s="40"/>
      <c r="L10" s="83"/>
      <c r="M10" s="87"/>
      <c r="N10" s="93"/>
      <c r="O10" s="96"/>
      <c r="P10" s="42" t="s">
        <v>14</v>
      </c>
      <c r="Q10" s="42"/>
      <c r="R10" s="40"/>
      <c r="S10" s="83"/>
      <c r="T10" s="87"/>
      <c r="U10" s="93"/>
      <c r="V10" s="96"/>
      <c r="W10" s="46" t="s">
        <v>105</v>
      </c>
      <c r="X10" s="126"/>
      <c r="Y10" s="40"/>
      <c r="Z10" s="83"/>
      <c r="AA10" s="87"/>
      <c r="AB10" s="93"/>
      <c r="AC10" s="99"/>
    </row>
    <row r="11" spans="1:29">
      <c r="A11" s="148" t="s">
        <v>36</v>
      </c>
      <c r="B11" s="149"/>
      <c r="C11" s="20"/>
      <c r="D11" s="4"/>
      <c r="E11" s="4"/>
      <c r="F11" s="4"/>
      <c r="G11" s="4"/>
      <c r="H11" s="4"/>
      <c r="I11" s="25"/>
      <c r="J11" s="40"/>
      <c r="K11" s="40"/>
      <c r="L11" s="83"/>
      <c r="M11" s="87"/>
      <c r="N11" s="93"/>
      <c r="O11" s="96"/>
      <c r="P11" s="42" t="s">
        <v>12</v>
      </c>
      <c r="Q11" s="42"/>
      <c r="R11" s="40"/>
      <c r="S11" s="83"/>
      <c r="T11" s="87"/>
      <c r="U11" s="93"/>
      <c r="V11" s="96"/>
      <c r="W11" s="46" t="s">
        <v>87</v>
      </c>
      <c r="X11" s="126"/>
      <c r="Y11" s="40"/>
      <c r="Z11" s="83"/>
      <c r="AA11" s="87"/>
      <c r="AB11" s="93"/>
      <c r="AC11" s="99"/>
    </row>
    <row r="12" spans="1:29">
      <c r="A12" s="150" t="s">
        <v>2</v>
      </c>
      <c r="B12" s="147"/>
      <c r="C12" s="11" t="s">
        <v>3</v>
      </c>
      <c r="D12" s="4"/>
      <c r="E12" s="4"/>
      <c r="F12" s="4"/>
      <c r="G12" s="4"/>
      <c r="H12" s="4"/>
      <c r="I12" s="25"/>
      <c r="J12" s="40"/>
      <c r="K12" s="40"/>
      <c r="L12" s="83"/>
      <c r="M12" s="86"/>
      <c r="N12" s="93"/>
      <c r="O12" s="96"/>
      <c r="P12" s="40"/>
      <c r="Q12" s="40"/>
      <c r="R12" s="40"/>
      <c r="S12" s="83"/>
      <c r="T12" s="86"/>
      <c r="U12" s="93"/>
      <c r="V12" s="96"/>
      <c r="W12" s="46" t="s">
        <v>232</v>
      </c>
      <c r="X12" s="126"/>
      <c r="Y12" s="40"/>
      <c r="Z12" s="83"/>
      <c r="AA12" s="86"/>
      <c r="AB12" s="93"/>
      <c r="AC12" s="99"/>
    </row>
    <row r="13" spans="1:29">
      <c r="A13" s="12"/>
      <c r="B13" s="15"/>
      <c r="C13" s="14"/>
      <c r="D13" s="4"/>
      <c r="E13" s="4"/>
      <c r="F13" s="4"/>
      <c r="G13" s="4"/>
      <c r="H13" s="4"/>
      <c r="I13" s="25"/>
      <c r="J13" s="40"/>
      <c r="K13" s="40"/>
      <c r="L13" s="83"/>
      <c r="M13" s="86"/>
      <c r="N13" s="93"/>
      <c r="O13" s="96"/>
      <c r="P13" s="40"/>
      <c r="Q13" s="40"/>
      <c r="R13" s="40"/>
      <c r="S13" s="83"/>
      <c r="T13" s="86"/>
      <c r="U13" s="93"/>
      <c r="V13" s="96"/>
      <c r="W13" s="46" t="s">
        <v>107</v>
      </c>
      <c r="X13" s="126"/>
      <c r="Y13" s="40"/>
      <c r="Z13" s="83"/>
      <c r="AA13" s="86"/>
      <c r="AB13" s="93"/>
      <c r="AC13" s="99"/>
    </row>
    <row r="14" spans="1:29">
      <c r="A14" s="12" t="s">
        <v>4</v>
      </c>
      <c r="B14" s="44">
        <v>590</v>
      </c>
      <c r="C14" s="23">
        <f>B14*(K17+L17+M17+N17+O17+J17)</f>
        <v>0</v>
      </c>
      <c r="D14" s="4"/>
      <c r="E14" s="4"/>
      <c r="F14" s="4"/>
      <c r="G14" s="4"/>
      <c r="H14" s="4"/>
      <c r="I14" s="25"/>
      <c r="J14" s="40"/>
      <c r="K14" s="40"/>
      <c r="L14" s="83"/>
      <c r="M14" s="86"/>
      <c r="N14" s="93"/>
      <c r="O14" s="96"/>
      <c r="P14" s="40"/>
      <c r="Q14" s="40"/>
      <c r="R14" s="40"/>
      <c r="S14" s="83"/>
      <c r="T14" s="86"/>
      <c r="U14" s="93"/>
      <c r="V14" s="96"/>
      <c r="W14" s="46" t="s">
        <v>108</v>
      </c>
      <c r="X14" s="126"/>
      <c r="Y14" s="40"/>
      <c r="Z14" s="83"/>
      <c r="AA14" s="86"/>
      <c r="AB14" s="93"/>
      <c r="AC14" s="99"/>
    </row>
    <row r="15" spans="1:29">
      <c r="A15" s="12" t="s">
        <v>5</v>
      </c>
      <c r="B15" s="44">
        <v>681</v>
      </c>
      <c r="C15" s="23">
        <f>B15*(R17+T17+U17+V17+S17+Q17)</f>
        <v>0</v>
      </c>
      <c r="D15" s="4"/>
      <c r="E15" s="4"/>
      <c r="F15" s="4"/>
      <c r="G15" s="4"/>
      <c r="H15" s="4"/>
      <c r="I15" s="25"/>
      <c r="J15" s="40"/>
      <c r="K15" s="40"/>
      <c r="L15" s="83"/>
      <c r="M15" s="86"/>
      <c r="N15" s="93"/>
      <c r="O15" s="96"/>
      <c r="P15" s="40"/>
      <c r="Q15" s="40"/>
      <c r="R15" s="40"/>
      <c r="S15" s="83"/>
      <c r="T15" s="86"/>
      <c r="U15" s="93"/>
      <c r="V15" s="96"/>
      <c r="W15" s="37"/>
      <c r="X15" s="127"/>
      <c r="Y15" s="40"/>
      <c r="Z15" s="83"/>
      <c r="AA15" s="86"/>
      <c r="AB15" s="93"/>
      <c r="AC15" s="99"/>
    </row>
    <row r="16" spans="1:29" ht="13.8" thickBot="1">
      <c r="A16" s="12" t="s">
        <v>121</v>
      </c>
      <c r="B16" s="44">
        <v>761</v>
      </c>
      <c r="C16" s="23">
        <f>B16*(Y17+Z17+AA17+AB17+AC17+X17)</f>
        <v>0</v>
      </c>
      <c r="D16" s="4"/>
      <c r="E16" s="4"/>
      <c r="F16" s="4"/>
      <c r="G16" s="4"/>
      <c r="H16" s="4"/>
      <c r="I16" s="25"/>
      <c r="J16" s="40"/>
      <c r="K16" s="40"/>
      <c r="L16" s="83"/>
      <c r="M16" s="86"/>
      <c r="N16" s="93"/>
      <c r="O16" s="96"/>
      <c r="P16" s="40"/>
      <c r="Q16" s="40"/>
      <c r="R16" s="40"/>
      <c r="S16" s="83"/>
      <c r="T16" s="86"/>
      <c r="U16" s="93"/>
      <c r="V16" s="96"/>
      <c r="W16" s="37"/>
      <c r="X16" s="127"/>
      <c r="Y16" s="40"/>
      <c r="Z16" s="83"/>
      <c r="AA16" s="86"/>
      <c r="AB16" s="93"/>
      <c r="AC16" s="99"/>
    </row>
    <row r="17" spans="1:29" ht="13.8" thickBot="1">
      <c r="A17" s="16"/>
      <c r="B17" s="17"/>
      <c r="C17" s="153" t="s">
        <v>57</v>
      </c>
      <c r="D17" s="154"/>
      <c r="E17" s="154"/>
      <c r="F17" s="154"/>
      <c r="G17" s="154"/>
      <c r="H17" s="155"/>
      <c r="I17" s="27"/>
      <c r="J17" s="43">
        <f t="shared" ref="J17:O17" si="0">SUM(J3:J16)</f>
        <v>0</v>
      </c>
      <c r="K17" s="43">
        <f t="shared" si="0"/>
        <v>0</v>
      </c>
      <c r="L17" s="84">
        <f t="shared" si="0"/>
        <v>0</v>
      </c>
      <c r="M17" s="88">
        <f t="shared" si="0"/>
        <v>0</v>
      </c>
      <c r="N17" s="94">
        <f t="shared" si="0"/>
        <v>0</v>
      </c>
      <c r="O17" s="97">
        <f t="shared" si="0"/>
        <v>0</v>
      </c>
      <c r="P17" s="43"/>
      <c r="Q17" s="43">
        <f t="shared" ref="Q17:V17" si="1">SUM(Q3:Q16)</f>
        <v>0</v>
      </c>
      <c r="R17" s="43">
        <f t="shared" si="1"/>
        <v>0</v>
      </c>
      <c r="S17" s="84">
        <f t="shared" si="1"/>
        <v>0</v>
      </c>
      <c r="T17" s="88">
        <f t="shared" si="1"/>
        <v>0</v>
      </c>
      <c r="U17" s="94">
        <f t="shared" si="1"/>
        <v>0</v>
      </c>
      <c r="V17" s="97">
        <f t="shared" si="1"/>
        <v>0</v>
      </c>
      <c r="W17" s="58"/>
      <c r="X17" s="128">
        <f t="shared" ref="X17:AC17" si="2">SUM(X3:X16)</f>
        <v>0</v>
      </c>
      <c r="Y17" s="43">
        <f t="shared" si="2"/>
        <v>0</v>
      </c>
      <c r="Z17" s="84">
        <f t="shared" si="2"/>
        <v>0</v>
      </c>
      <c r="AA17" s="89">
        <f t="shared" si="2"/>
        <v>0</v>
      </c>
      <c r="AB17" s="94">
        <f t="shared" si="2"/>
        <v>0</v>
      </c>
      <c r="AC17" s="100">
        <f t="shared" si="2"/>
        <v>0</v>
      </c>
    </row>
    <row r="18" spans="1:29" ht="13.8" thickBot="1">
      <c r="A18" s="16"/>
      <c r="B18" s="17"/>
      <c r="C18" s="156"/>
      <c r="D18" s="185"/>
      <c r="E18" s="185"/>
      <c r="F18" s="185"/>
      <c r="G18" s="185"/>
      <c r="H18" s="186"/>
      <c r="I18" s="20"/>
      <c r="J18" s="20"/>
    </row>
    <row r="20" spans="1:29">
      <c r="C20" s="144">
        <f>SUM(C14+C15+C16)</f>
        <v>0</v>
      </c>
    </row>
    <row r="21" spans="1:29">
      <c r="K21"/>
      <c r="L21"/>
      <c r="Q21"/>
      <c r="R21"/>
    </row>
    <row r="22" spans="1:29">
      <c r="K22"/>
      <c r="L22"/>
      <c r="Q22"/>
      <c r="R22"/>
    </row>
    <row r="23" spans="1:29">
      <c r="K23"/>
      <c r="L23"/>
      <c r="Q23"/>
      <c r="R23"/>
    </row>
    <row r="24" spans="1:29">
      <c r="K24"/>
      <c r="L24"/>
      <c r="Q24"/>
      <c r="R24"/>
    </row>
    <row r="25" spans="1:29">
      <c r="K25"/>
      <c r="L25"/>
      <c r="Q25"/>
      <c r="R25"/>
    </row>
    <row r="26" spans="1:29">
      <c r="K26"/>
      <c r="L26"/>
      <c r="Q26"/>
      <c r="R26"/>
    </row>
    <row r="27" spans="1:29">
      <c r="K27"/>
      <c r="L27"/>
      <c r="Q27"/>
      <c r="R27"/>
    </row>
    <row r="28" spans="1:29">
      <c r="K28"/>
      <c r="L28"/>
      <c r="Q28"/>
      <c r="R28"/>
    </row>
    <row r="29" spans="1:29">
      <c r="K29"/>
      <c r="L29"/>
      <c r="Q29"/>
      <c r="R29"/>
    </row>
    <row r="30" spans="1:29">
      <c r="K30"/>
      <c r="L30"/>
      <c r="Q30"/>
      <c r="R30"/>
    </row>
    <row r="31" spans="1:29">
      <c r="K31"/>
      <c r="L31"/>
      <c r="Q31"/>
      <c r="R31"/>
    </row>
    <row r="32" spans="1:29">
      <c r="K32"/>
      <c r="L32"/>
      <c r="Q32"/>
      <c r="R32"/>
    </row>
    <row r="33" spans="11:18">
      <c r="K33"/>
      <c r="L33"/>
      <c r="Q33"/>
      <c r="R33"/>
    </row>
    <row r="34" spans="11:18">
      <c r="K34"/>
      <c r="L34"/>
      <c r="Q34"/>
      <c r="R34"/>
    </row>
    <row r="35" spans="11:18">
      <c r="K35"/>
      <c r="L35"/>
      <c r="Q35"/>
      <c r="R35"/>
    </row>
    <row r="36" spans="11:18">
      <c r="K36"/>
      <c r="L36"/>
      <c r="Q36"/>
      <c r="R36"/>
    </row>
    <row r="37" spans="11:18">
      <c r="K37"/>
      <c r="L37"/>
      <c r="Q37"/>
      <c r="R37"/>
    </row>
    <row r="38" spans="11:18">
      <c r="K38"/>
      <c r="L38"/>
      <c r="Q38"/>
      <c r="R38"/>
    </row>
    <row r="39" spans="11:18">
      <c r="K39"/>
      <c r="L39"/>
      <c r="Q39"/>
      <c r="R39"/>
    </row>
    <row r="40" spans="11:18">
      <c r="K40"/>
      <c r="L40"/>
      <c r="Q40"/>
      <c r="R40"/>
    </row>
    <row r="41" spans="11:18">
      <c r="K41"/>
      <c r="L41"/>
      <c r="Q41"/>
      <c r="R41"/>
    </row>
    <row r="42" spans="11:18">
      <c r="K42"/>
      <c r="L42"/>
      <c r="Q42"/>
      <c r="R42"/>
    </row>
    <row r="43" spans="11:18">
      <c r="K43"/>
      <c r="L43"/>
      <c r="Q43"/>
      <c r="R43"/>
    </row>
    <row r="44" spans="11:18">
      <c r="K44"/>
      <c r="L44"/>
      <c r="Q44"/>
      <c r="R44"/>
    </row>
    <row r="45" spans="11:18">
      <c r="K45"/>
      <c r="L45"/>
      <c r="Q45"/>
      <c r="R45"/>
    </row>
    <row r="46" spans="11:18">
      <c r="K46"/>
      <c r="L46"/>
      <c r="Q46"/>
      <c r="R46"/>
    </row>
  </sheetData>
  <mergeCells count="13">
    <mergeCell ref="C17:H17"/>
    <mergeCell ref="C18:H18"/>
    <mergeCell ref="A2:B2"/>
    <mergeCell ref="A3:B3"/>
    <mergeCell ref="A4:B4"/>
    <mergeCell ref="A12:B12"/>
    <mergeCell ref="A5:B5"/>
    <mergeCell ref="A6:B6"/>
    <mergeCell ref="A7:B7"/>
    <mergeCell ref="A8:B8"/>
    <mergeCell ref="A9:B9"/>
    <mergeCell ref="A10:B10"/>
    <mergeCell ref="A11:B11"/>
  </mergeCells>
  <phoneticPr fontId="12" type="noConversion"/>
  <pageMargins left="0.7" right="0.7" top="0.75" bottom="0.75" header="0.3" footer="0.3"/>
  <pageSetup paperSize="9" scale="56" orientation="landscape" verticalDpi="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E8"/>
  <sheetViews>
    <sheetView zoomScale="85" zoomScaleNormal="85" workbookViewId="0">
      <selection activeCell="E2" sqref="E2"/>
    </sheetView>
  </sheetViews>
  <sheetFormatPr defaultRowHeight="13.2"/>
  <cols>
    <col min="5" max="5" width="37.33203125" customWidth="1"/>
  </cols>
  <sheetData>
    <row r="1" spans="2:5" ht="27" customHeight="1" thickBot="1">
      <c r="E1" s="75" t="s">
        <v>212</v>
      </c>
    </row>
    <row r="2" spans="2:5" ht="65.400000000000006" customHeight="1" thickBot="1">
      <c r="E2" s="76">
        <f>'Сорочки мал. '!C21+' Жилет,джемп.2-х нит.футр с эл.'!C88+'Жакеты '!C72+брюки!C52+джемперы!C126+бабочки!C43+'Физ-ра!'!C20</f>
        <v>0</v>
      </c>
    </row>
    <row r="5" spans="2:5" ht="13.8">
      <c r="B5" s="131" t="s">
        <v>222</v>
      </c>
    </row>
    <row r="6" spans="2:5" ht="13.8">
      <c r="B6" s="131" t="s">
        <v>223</v>
      </c>
    </row>
    <row r="7" spans="2:5" ht="13.8">
      <c r="B7" s="131" t="s">
        <v>224</v>
      </c>
    </row>
    <row r="8" spans="2:5" ht="20.399999999999999">
      <c r="B8" s="132" t="s">
        <v>225</v>
      </c>
    </row>
  </sheetData>
  <phoneticPr fontId="12" type="noConversion"/>
  <hyperlinks>
    <hyperlink ref="B8" r:id="rId1" display="http://www.nashaforma.ru/manufacturers-list/sort/45/"/>
  </hyperlinks>
  <pageMargins left="0.75" right="0.75" top="1" bottom="1" header="0.5" footer="0.5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3</vt:i4>
      </vt:variant>
    </vt:vector>
  </HeadingPairs>
  <TitlesOfParts>
    <vt:vector size="11" baseType="lpstr">
      <vt:lpstr>Сорочки мал. </vt:lpstr>
      <vt:lpstr> Жилет,джемп.2-х нит.футр с эл.</vt:lpstr>
      <vt:lpstr>Жакеты </vt:lpstr>
      <vt:lpstr>брюки</vt:lpstr>
      <vt:lpstr>джемперы</vt:lpstr>
      <vt:lpstr>бабочки</vt:lpstr>
      <vt:lpstr>Физ-ра!</vt:lpstr>
      <vt:lpstr>сумма заказа по всем листам</vt:lpstr>
      <vt:lpstr>джемперы!Область_печати</vt:lpstr>
      <vt:lpstr>'Жакеты '!Область_печати</vt:lpstr>
      <vt:lpstr>'Физ-ра!'!Область_печати</vt:lpstr>
    </vt:vector>
  </TitlesOfParts>
  <Company>marusya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msemashko</dc:creator>
  <cp:lastModifiedBy>O</cp:lastModifiedBy>
  <cp:lastPrinted>2016-05-13T11:12:37Z</cp:lastPrinted>
  <dcterms:created xsi:type="dcterms:W3CDTF">2011-02-09T15:30:13Z</dcterms:created>
  <dcterms:modified xsi:type="dcterms:W3CDTF">2018-05-16T12:27:45Z</dcterms:modified>
</cp:coreProperties>
</file>